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imonthly timesheet" sheetId="1" state="visible" r:id="rId1"/>
  </sheets>
  <definedNames>
    <definedName name="_xlnm.Print_Titles" localSheetId="0">'Semimonthly timesheet'!$6:$6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&quot;$&quot;#,##0.00"/>
    <numFmt numFmtId="167" formatCode="m/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6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8" fontId="0" fillId="0" borderId="1" applyAlignment="1" pivotButton="0" quotePrefix="0" xfId="0">
      <alignment horizontal="center" vertical="center" wrapText="1"/>
    </xf>
    <xf numFmtId="1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167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7" fontId="0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8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1" customWidth="1" min="3" max="3"/>
    <col width="11" customWidth="1" min="4" max="4"/>
    <col width="12" customWidth="1" min="5" max="5"/>
    <col width="11" customWidth="1" min="6" max="6"/>
    <col width="12" customWidth="1" min="7" max="7"/>
    <col width="24" customWidth="1" min="8" max="8"/>
  </cols>
  <sheetData>
    <row r="1">
      <c r="A1" s="1" t="inlineStr">
        <is>
          <t>Semimonthly timesheet</t>
        </is>
      </c>
    </row>
    <row r="2">
      <c r="A2" s="2" t="inlineStr">
        <is>
          <t>Company: ____________   Department: ____________   Supervisor: ____________</t>
        </is>
      </c>
    </row>
    <row r="3">
      <c r="A3" s="3" t="inlineStr">
        <is>
          <t>Employee</t>
        </is>
      </c>
      <c r="B3" s="4" t="inlineStr"/>
      <c r="E3" s="3" t="inlineStr">
        <is>
          <t>Hourly rate</t>
        </is>
      </c>
      <c r="F3" s="5" t="n"/>
    </row>
    <row r="4">
      <c r="A4" s="3" t="inlineStr">
        <is>
          <t>Period starts (1st or 16th)</t>
        </is>
      </c>
      <c r="B4" s="6" t="n">
        <v>46327</v>
      </c>
      <c r="E4" s="3" t="inlineStr">
        <is>
          <t>Workweek starts (1=Sun ... 7=Sat)</t>
        </is>
      </c>
      <c r="F4" s="4" t="n">
        <v>1</v>
      </c>
    </row>
    <row r="6">
      <c r="A6" s="7" t="inlineStr">
        <is>
          <t>Date</t>
        </is>
      </c>
      <c r="B6" s="7" t="inlineStr">
        <is>
          <t>Day</t>
        </is>
      </c>
      <c r="C6" s="7" t="inlineStr">
        <is>
          <t>Time in</t>
        </is>
      </c>
      <c r="D6" s="7" t="inlineStr">
        <is>
          <t>Time out</t>
        </is>
      </c>
      <c r="E6" s="7" t="inlineStr">
        <is>
          <t>Unpaid break (minutes)</t>
        </is>
      </c>
      <c r="F6" s="7" t="inlineStr">
        <is>
          <t>Hours worked</t>
        </is>
      </c>
      <c r="G6" s="7" t="inlineStr">
        <is>
          <t>Workweek starting</t>
        </is>
      </c>
      <c r="H6" s="7" t="inlineStr">
        <is>
          <t>Notes</t>
        </is>
      </c>
    </row>
    <row r="7">
      <c r="A7" s="8">
        <f>IF($B$4+0&gt;IF(DAY($B$4)=1,$B$4+14,EOMONTH($B$4,0)),"",$B$4+0)</f>
        <v/>
      </c>
      <c r="B7" s="9">
        <f>IF(A7="","",TEXT(A7,"ddd"))</f>
        <v/>
      </c>
      <c r="C7" s="10" t="n"/>
      <c r="D7" s="10" t="n"/>
      <c r="E7" s="11" t="n"/>
      <c r="F7" s="12">
        <f>IF(A7="","",ROUND(IF(COUNT(C7,D7)&lt;2,0,24*MOD(D7-C7,1)-N(E7)/60),2))</f>
        <v/>
      </c>
      <c r="G7" s="13">
        <f>IF(A7="","",A7-MOD(WEEKDAY(A7,1)-$F$4,7))</f>
        <v/>
      </c>
      <c r="H7" s="14" t="inlineStr"/>
    </row>
    <row r="8">
      <c r="A8" s="15">
        <f>IF($B$4+1&gt;IF(DAY($B$4)=1,$B$4+14,EOMONTH($B$4,0)),"",$B$4+1)</f>
        <v/>
      </c>
      <c r="B8" s="16">
        <f>IF(A8="","",TEXT(A8,"ddd"))</f>
        <v/>
      </c>
      <c r="C8" s="17" t="n"/>
      <c r="D8" s="17" t="n"/>
      <c r="E8" s="18" t="n"/>
      <c r="F8" s="12">
        <f>IF(A8="","",ROUND(IF(COUNT(C8,D8)&lt;2,0,24*MOD(D8-C8,1)-N(E8)/60),2))</f>
        <v/>
      </c>
      <c r="G8" s="13">
        <f>IF(A8="","",A8-MOD(WEEKDAY(A8,1)-$F$4,7))</f>
        <v/>
      </c>
      <c r="H8" s="19" t="inlineStr"/>
    </row>
    <row r="9">
      <c r="A9" s="8">
        <f>IF($B$4+2&gt;IF(DAY($B$4)=1,$B$4+14,EOMONTH($B$4,0)),"",$B$4+2)</f>
        <v/>
      </c>
      <c r="B9" s="9">
        <f>IF(A9="","",TEXT(A9,"ddd"))</f>
        <v/>
      </c>
      <c r="C9" s="10" t="n"/>
      <c r="D9" s="10" t="n"/>
      <c r="E9" s="11" t="n"/>
      <c r="F9" s="12">
        <f>IF(A9="","",ROUND(IF(COUNT(C9,D9)&lt;2,0,24*MOD(D9-C9,1)-N(E9)/60),2))</f>
        <v/>
      </c>
      <c r="G9" s="13">
        <f>IF(A9="","",A9-MOD(WEEKDAY(A9,1)-$F$4,7))</f>
        <v/>
      </c>
      <c r="H9" s="14" t="inlineStr"/>
    </row>
    <row r="10">
      <c r="A10" s="15">
        <f>IF($B$4+3&gt;IF(DAY($B$4)=1,$B$4+14,EOMONTH($B$4,0)),"",$B$4+3)</f>
        <v/>
      </c>
      <c r="B10" s="16">
        <f>IF(A10="","",TEXT(A10,"ddd"))</f>
        <v/>
      </c>
      <c r="C10" s="17" t="n"/>
      <c r="D10" s="17" t="n"/>
      <c r="E10" s="18" t="n"/>
      <c r="F10" s="12">
        <f>IF(A10="","",ROUND(IF(COUNT(C10,D10)&lt;2,0,24*MOD(D10-C10,1)-N(E10)/60),2))</f>
        <v/>
      </c>
      <c r="G10" s="13">
        <f>IF(A10="","",A10-MOD(WEEKDAY(A10,1)-$F$4,7))</f>
        <v/>
      </c>
      <c r="H10" s="19" t="inlineStr"/>
    </row>
    <row r="11">
      <c r="A11" s="8">
        <f>IF($B$4+4&gt;IF(DAY($B$4)=1,$B$4+14,EOMONTH($B$4,0)),"",$B$4+4)</f>
        <v/>
      </c>
      <c r="B11" s="9">
        <f>IF(A11="","",TEXT(A11,"ddd"))</f>
        <v/>
      </c>
      <c r="C11" s="10" t="n"/>
      <c r="D11" s="10" t="n"/>
      <c r="E11" s="11" t="n"/>
      <c r="F11" s="12">
        <f>IF(A11="","",ROUND(IF(COUNT(C11,D11)&lt;2,0,24*MOD(D11-C11,1)-N(E11)/60),2))</f>
        <v/>
      </c>
      <c r="G11" s="13">
        <f>IF(A11="","",A11-MOD(WEEKDAY(A11,1)-$F$4,7))</f>
        <v/>
      </c>
      <c r="H11" s="14" t="inlineStr"/>
    </row>
    <row r="12">
      <c r="A12" s="15">
        <f>IF($B$4+5&gt;IF(DAY($B$4)=1,$B$4+14,EOMONTH($B$4,0)),"",$B$4+5)</f>
        <v/>
      </c>
      <c r="B12" s="16">
        <f>IF(A12="","",TEXT(A12,"ddd"))</f>
        <v/>
      </c>
      <c r="C12" s="17" t="n"/>
      <c r="D12" s="17" t="n"/>
      <c r="E12" s="18" t="n"/>
      <c r="F12" s="12">
        <f>IF(A12="","",ROUND(IF(COUNT(C12,D12)&lt;2,0,24*MOD(D12-C12,1)-N(E12)/60),2))</f>
        <v/>
      </c>
      <c r="G12" s="13">
        <f>IF(A12="","",A12-MOD(WEEKDAY(A12,1)-$F$4,7))</f>
        <v/>
      </c>
      <c r="H12" s="19" t="inlineStr"/>
    </row>
    <row r="13">
      <c r="A13" s="8">
        <f>IF($B$4+6&gt;IF(DAY($B$4)=1,$B$4+14,EOMONTH($B$4,0)),"",$B$4+6)</f>
        <v/>
      </c>
      <c r="B13" s="9">
        <f>IF(A13="","",TEXT(A13,"ddd"))</f>
        <v/>
      </c>
      <c r="C13" s="10" t="n"/>
      <c r="D13" s="10" t="n"/>
      <c r="E13" s="11" t="n"/>
      <c r="F13" s="12">
        <f>IF(A13="","",ROUND(IF(COUNT(C13,D13)&lt;2,0,24*MOD(D13-C13,1)-N(E13)/60),2))</f>
        <v/>
      </c>
      <c r="G13" s="13">
        <f>IF(A13="","",A13-MOD(WEEKDAY(A13,1)-$F$4,7))</f>
        <v/>
      </c>
      <c r="H13" s="14" t="inlineStr"/>
    </row>
    <row r="14">
      <c r="A14" s="15">
        <f>IF($B$4+7&gt;IF(DAY($B$4)=1,$B$4+14,EOMONTH($B$4,0)),"",$B$4+7)</f>
        <v/>
      </c>
      <c r="B14" s="16">
        <f>IF(A14="","",TEXT(A14,"ddd"))</f>
        <v/>
      </c>
      <c r="C14" s="17" t="n"/>
      <c r="D14" s="17" t="n"/>
      <c r="E14" s="18" t="n"/>
      <c r="F14" s="12">
        <f>IF(A14="","",ROUND(IF(COUNT(C14,D14)&lt;2,0,24*MOD(D14-C14,1)-N(E14)/60),2))</f>
        <v/>
      </c>
      <c r="G14" s="13">
        <f>IF(A14="","",A14-MOD(WEEKDAY(A14,1)-$F$4,7))</f>
        <v/>
      </c>
      <c r="H14" s="19" t="inlineStr"/>
    </row>
    <row r="15">
      <c r="A15" s="8">
        <f>IF($B$4+8&gt;IF(DAY($B$4)=1,$B$4+14,EOMONTH($B$4,0)),"",$B$4+8)</f>
        <v/>
      </c>
      <c r="B15" s="9">
        <f>IF(A15="","",TEXT(A15,"ddd"))</f>
        <v/>
      </c>
      <c r="C15" s="10" t="n"/>
      <c r="D15" s="10" t="n"/>
      <c r="E15" s="11" t="n"/>
      <c r="F15" s="12">
        <f>IF(A15="","",ROUND(IF(COUNT(C15,D15)&lt;2,0,24*MOD(D15-C15,1)-N(E15)/60),2))</f>
        <v/>
      </c>
      <c r="G15" s="13">
        <f>IF(A15="","",A15-MOD(WEEKDAY(A15,1)-$F$4,7))</f>
        <v/>
      </c>
      <c r="H15" s="14" t="inlineStr"/>
    </row>
    <row r="16">
      <c r="A16" s="15">
        <f>IF($B$4+9&gt;IF(DAY($B$4)=1,$B$4+14,EOMONTH($B$4,0)),"",$B$4+9)</f>
        <v/>
      </c>
      <c r="B16" s="16">
        <f>IF(A16="","",TEXT(A16,"ddd"))</f>
        <v/>
      </c>
      <c r="C16" s="17" t="n"/>
      <c r="D16" s="17" t="n"/>
      <c r="E16" s="18" t="n"/>
      <c r="F16" s="12">
        <f>IF(A16="","",ROUND(IF(COUNT(C16,D16)&lt;2,0,24*MOD(D16-C16,1)-N(E16)/60),2))</f>
        <v/>
      </c>
      <c r="G16" s="13">
        <f>IF(A16="","",A16-MOD(WEEKDAY(A16,1)-$F$4,7))</f>
        <v/>
      </c>
      <c r="H16" s="19" t="inlineStr"/>
    </row>
    <row r="17">
      <c r="A17" s="8">
        <f>IF($B$4+10&gt;IF(DAY($B$4)=1,$B$4+14,EOMONTH($B$4,0)),"",$B$4+10)</f>
        <v/>
      </c>
      <c r="B17" s="9">
        <f>IF(A17="","",TEXT(A17,"ddd"))</f>
        <v/>
      </c>
      <c r="C17" s="10" t="n"/>
      <c r="D17" s="10" t="n"/>
      <c r="E17" s="11" t="n"/>
      <c r="F17" s="12">
        <f>IF(A17="","",ROUND(IF(COUNT(C17,D17)&lt;2,0,24*MOD(D17-C17,1)-N(E17)/60),2))</f>
        <v/>
      </c>
      <c r="G17" s="13">
        <f>IF(A17="","",A17-MOD(WEEKDAY(A17,1)-$F$4,7))</f>
        <v/>
      </c>
      <c r="H17" s="14" t="inlineStr"/>
    </row>
    <row r="18">
      <c r="A18" s="15">
        <f>IF($B$4+11&gt;IF(DAY($B$4)=1,$B$4+14,EOMONTH($B$4,0)),"",$B$4+11)</f>
        <v/>
      </c>
      <c r="B18" s="16">
        <f>IF(A18="","",TEXT(A18,"ddd"))</f>
        <v/>
      </c>
      <c r="C18" s="17" t="n"/>
      <c r="D18" s="17" t="n"/>
      <c r="E18" s="18" t="n"/>
      <c r="F18" s="12">
        <f>IF(A18="","",ROUND(IF(COUNT(C18,D18)&lt;2,0,24*MOD(D18-C18,1)-N(E18)/60),2))</f>
        <v/>
      </c>
      <c r="G18" s="13">
        <f>IF(A18="","",A18-MOD(WEEKDAY(A18,1)-$F$4,7))</f>
        <v/>
      </c>
      <c r="H18" s="19" t="inlineStr"/>
    </row>
    <row r="19">
      <c r="A19" s="8">
        <f>IF($B$4+12&gt;IF(DAY($B$4)=1,$B$4+14,EOMONTH($B$4,0)),"",$B$4+12)</f>
        <v/>
      </c>
      <c r="B19" s="9">
        <f>IF(A19="","",TEXT(A19,"ddd"))</f>
        <v/>
      </c>
      <c r="C19" s="10" t="n"/>
      <c r="D19" s="10" t="n"/>
      <c r="E19" s="11" t="n"/>
      <c r="F19" s="12">
        <f>IF(A19="","",ROUND(IF(COUNT(C19,D19)&lt;2,0,24*MOD(D19-C19,1)-N(E19)/60),2))</f>
        <v/>
      </c>
      <c r="G19" s="13">
        <f>IF(A19="","",A19-MOD(WEEKDAY(A19,1)-$F$4,7))</f>
        <v/>
      </c>
      <c r="H19" s="14" t="inlineStr"/>
    </row>
    <row r="20">
      <c r="A20" s="15">
        <f>IF($B$4+13&gt;IF(DAY($B$4)=1,$B$4+14,EOMONTH($B$4,0)),"",$B$4+13)</f>
        <v/>
      </c>
      <c r="B20" s="16">
        <f>IF(A20="","",TEXT(A20,"ddd"))</f>
        <v/>
      </c>
      <c r="C20" s="17" t="n"/>
      <c r="D20" s="17" t="n"/>
      <c r="E20" s="18" t="n"/>
      <c r="F20" s="12">
        <f>IF(A20="","",ROUND(IF(COUNT(C20,D20)&lt;2,0,24*MOD(D20-C20,1)-N(E20)/60),2))</f>
        <v/>
      </c>
      <c r="G20" s="13">
        <f>IF(A20="","",A20-MOD(WEEKDAY(A20,1)-$F$4,7))</f>
        <v/>
      </c>
      <c r="H20" s="19" t="inlineStr"/>
    </row>
    <row r="21">
      <c r="A21" s="8">
        <f>IF($B$4+14&gt;IF(DAY($B$4)=1,$B$4+14,EOMONTH($B$4,0)),"",$B$4+14)</f>
        <v/>
      </c>
      <c r="B21" s="9">
        <f>IF(A21="","",TEXT(A21,"ddd"))</f>
        <v/>
      </c>
      <c r="C21" s="10" t="n"/>
      <c r="D21" s="10" t="n"/>
      <c r="E21" s="11" t="n"/>
      <c r="F21" s="12">
        <f>IF(A21="","",ROUND(IF(COUNT(C21,D21)&lt;2,0,24*MOD(D21-C21,1)-N(E21)/60),2))</f>
        <v/>
      </c>
      <c r="G21" s="13">
        <f>IF(A21="","",A21-MOD(WEEKDAY(A21,1)-$F$4,7))</f>
        <v/>
      </c>
      <c r="H21" s="14" t="inlineStr"/>
    </row>
    <row r="22">
      <c r="A22" s="15">
        <f>IF($B$4+15&gt;IF(DAY($B$4)=1,$B$4+14,EOMONTH($B$4,0)),"",$B$4+15)</f>
        <v/>
      </c>
      <c r="B22" s="16">
        <f>IF(A22="","",TEXT(A22,"ddd"))</f>
        <v/>
      </c>
      <c r="C22" s="17" t="n"/>
      <c r="D22" s="17" t="n"/>
      <c r="E22" s="18" t="n"/>
      <c r="F22" s="12">
        <f>IF(A22="","",ROUND(IF(COUNT(C22,D22)&lt;2,0,24*MOD(D22-C22,1)-N(E22)/60),2))</f>
        <v/>
      </c>
      <c r="G22" s="13">
        <f>IF(A22="","",A22-MOD(WEEKDAY(A22,1)-$F$4,7))</f>
        <v/>
      </c>
      <c r="H22" s="19" t="inlineStr"/>
    </row>
    <row r="23">
      <c r="A23" s="20" t="inlineStr">
        <is>
          <t>Total hours</t>
        </is>
      </c>
      <c r="B23" s="21" t="inlineStr"/>
      <c r="C23" s="21" t="inlineStr"/>
      <c r="D23" s="21" t="inlineStr"/>
      <c r="E23" s="21" t="inlineStr"/>
      <c r="F23" s="22">
        <f>SUM(F7:F22)</f>
        <v/>
      </c>
      <c r="G23" s="21" t="inlineStr"/>
      <c r="H23" s="21" t="inlineStr"/>
    </row>
    <row r="25">
      <c r="A25" s="7" t="inlineStr">
        <is>
          <t>Workweek starting</t>
        </is>
      </c>
      <c r="B25" s="7" t="inlineStr">
        <is>
          <t>Hours in this period</t>
        </is>
      </c>
      <c r="C25" s="7" t="inlineStr">
        <is>
          <t>Overtime hours (over 40)</t>
        </is>
      </c>
    </row>
    <row r="26">
      <c r="A26" s="23">
        <f>G7</f>
        <v/>
      </c>
      <c r="B26" s="12">
        <f>IF(A26="","",SUMIF($G$7:$G$22,A26,$F$7:$F$22))</f>
        <v/>
      </c>
      <c r="C26" s="12">
        <f>IF(A26="","",MAX(0,B26-40))</f>
        <v/>
      </c>
    </row>
    <row r="27">
      <c r="A27" s="23">
        <f>IF(A26="","",IF(A26+7&gt;MAX($A$7:$A$22),"",A26+7))</f>
        <v/>
      </c>
      <c r="B27" s="12">
        <f>IF(A27="","",SUMIF($G$7:$G$22,A27,$F$7:$F$22))</f>
        <v/>
      </c>
      <c r="C27" s="12">
        <f>IF(A27="","",MAX(0,B27-40))</f>
        <v/>
      </c>
    </row>
    <row r="28">
      <c r="A28" s="23">
        <f>IF(A27="","",IF(A27+7&gt;MAX($A$7:$A$22),"",A27+7))</f>
        <v/>
      </c>
      <c r="B28" s="12">
        <f>IF(A28="","",SUMIF($G$7:$G$22,A28,$F$7:$F$22))</f>
        <v/>
      </c>
      <c r="C28" s="12">
        <f>IF(A28="","",MAX(0,B28-40))</f>
        <v/>
      </c>
    </row>
    <row r="29">
      <c r="A29" s="23">
        <f>IF(A28="","",IF(A28+7&gt;MAX($A$7:$A$22),"",A28+7))</f>
        <v/>
      </c>
      <c r="B29" s="12">
        <f>IF(A29="","",SUMIF($G$7:$G$22,A29,$F$7:$F$22))</f>
        <v/>
      </c>
      <c r="C29" s="12">
        <f>IF(A29="","",MAX(0,B29-40))</f>
        <v/>
      </c>
    </row>
    <row r="31">
      <c r="D31" s="3" t="inlineStr">
        <is>
          <t>Regular hours</t>
        </is>
      </c>
      <c r="F31" s="22">
        <f>F23-SUM(C26:C29)</f>
        <v/>
      </c>
    </row>
    <row r="32">
      <c r="D32" s="3" t="inlineStr">
        <is>
          <t>Overtime hours (1.5x)</t>
        </is>
      </c>
      <c r="F32" s="22">
        <f>SUM(C26:C29)</f>
        <v/>
      </c>
    </row>
    <row r="33">
      <c r="D33" s="3" t="inlineStr">
        <is>
          <t>Gross pay</t>
        </is>
      </c>
      <c r="F33" s="24">
        <f>ROUND(F31*F3+F32*F3*1.5,2)</f>
        <v/>
      </c>
    </row>
    <row r="35">
      <c r="A35" s="25" t="inlineStr">
        <is>
          <t>Semimonthly periods do not line up with workweeks. A workweek that starts in the previous period or ends in the next one needs those hours too before you decide on overtime.</t>
        </is>
      </c>
    </row>
    <row r="36">
      <c r="A36" s="25" t="inlineStr">
        <is>
          <t>I certify that this timesheet is a true and complete record of all the time I worked, including any work before or after my shift and during meal breaks.</t>
        </is>
      </c>
    </row>
    <row r="38">
      <c r="A38" s="26" t="n"/>
      <c r="B38" s="26" t="n"/>
      <c r="C38" s="26" t="n"/>
      <c r="E38" s="26" t="n"/>
    </row>
    <row r="39">
      <c r="A39" s="27" t="inlineStr">
        <is>
          <t>Employee signature</t>
        </is>
      </c>
      <c r="E39" s="27" t="inlineStr">
        <is>
          <t>Date</t>
        </is>
      </c>
    </row>
    <row r="40">
      <c r="A40" s="26" t="n"/>
      <c r="B40" s="26" t="n"/>
      <c r="C40" s="26" t="n"/>
      <c r="E40" s="26" t="n"/>
    </row>
    <row r="41">
      <c r="A41" s="27" t="inlineStr">
        <is>
          <t>Supervisor approval</t>
        </is>
      </c>
      <c r="E41" s="27" t="inlineStr">
        <is>
          <t>Date</t>
        </is>
      </c>
    </row>
    <row r="43">
      <c r="A43" s="28" t="inlineStr">
        <is>
          <t>Free template from workzenly.com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2026-11-07T10:34:16Z</dcterms:created>
  <dcterms:modified xmlns:dcterms="http://purl.org/dc/terms/" xmlns:xsi="http://www.w3.org/2001/XMLSchema-instance" xsi:type="dcterms:W3CDTF">2026-11-07T10:34:16Z</dcterms:modified>
</cp:coreProperties>
</file>