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Print_Titles" localSheetId="0">'Schedule'!$7:$7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, yyyy"/>
    <numFmt numFmtId="166" formatCode="0.0"/>
    <numFmt numFmtId="167" formatCode="m&quot;/&quot;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name val="Consolas"/>
      <sz val="9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P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9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5.2" customWidth="1" min="32" max="32"/>
    <col width="5.2" customWidth="1" min="33" max="33"/>
    <col width="5.2" customWidth="1" min="34" max="34"/>
    <col width="5.2" customWidth="1" min="35" max="35"/>
    <col width="5.2" customWidth="1" min="36" max="36"/>
    <col width="5.2" customWidth="1" min="37" max="37"/>
    <col width="5.2" customWidth="1" min="38" max="38"/>
    <col width="5.2" customWidth="1" min="39" max="39"/>
    <col width="5.2" customWidth="1" min="40" max="40"/>
    <col width="5.2" customWidth="1" min="41" max="41"/>
    <col width="5.2" customWidth="1" min="42" max="42"/>
    <col width="5.2" customWidth="1" min="43" max="43"/>
    <col width="5.2" customWidth="1" min="44" max="44"/>
    <col width="5.2" customWidth="1" min="45" max="45"/>
    <col width="5.2" customWidth="1" min="46" max="46"/>
    <col width="5.2" customWidth="1" min="47" max="47"/>
    <col width="5.2" customWidth="1" min="48" max="48"/>
    <col width="5.2" customWidth="1" min="49" max="49"/>
    <col width="5.2" customWidth="1" min="50" max="50"/>
    <col width="5.2" customWidth="1" min="51" max="51"/>
    <col width="5.2" customWidth="1" min="52" max="52"/>
    <col width="5.2" customWidth="1" min="53" max="53"/>
    <col width="5.2" customWidth="1" min="54" max="54"/>
    <col width="5.2" customWidth="1" min="55" max="55"/>
    <col width="5.2" customWidth="1" min="56" max="56"/>
    <col width="5.2" customWidth="1" min="57" max="57"/>
    <col width="5.2" customWidth="1" min="58" max="58"/>
    <col width="5.2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11" customWidth="1" min="68" max="68"/>
  </cols>
  <sheetData>
    <row r="1">
      <c r="A1" s="1" t="inlineStr">
        <is>
          <t>4-on, 4-off 12-hour shift schedule</t>
        </is>
      </c>
    </row>
    <row r="2">
      <c r="A2" s="2" t="inlineStr">
        <is>
          <t>Four crews, 8-day cycle: 4 shifts on, 4 days off. Crews A and B work days, C and D work nights. Eight weeks shown.</t>
        </is>
      </c>
    </row>
    <row r="3">
      <c r="A3" s="3" t="inlineStr">
        <is>
          <t>Start date (day 1 of your workweek)</t>
        </is>
      </c>
      <c r="B3" s="4" t="n">
        <v>46391</v>
      </c>
    </row>
    <row r="4">
      <c r="A4" s="3" t="inlineStr">
        <is>
          <t>Hours per shift</t>
        </is>
      </c>
      <c r="B4" s="5" t="n">
        <v>12</v>
      </c>
    </row>
    <row r="6">
      <c r="A6" s="6" t="inlineStr">
        <is>
          <t>Crew</t>
        </is>
      </c>
      <c r="B6" s="6" t="inlineStr">
        <is>
          <t>Pattern (D, E, N; - = off)</t>
        </is>
      </c>
      <c r="C6" s="6" t="inlineStr">
        <is>
          <t>Offset (days)</t>
        </is>
      </c>
      <c r="D6" s="6">
        <f>TEXT(D7,"ddd")</f>
        <v/>
      </c>
      <c r="E6" s="6">
        <f>TEXT(E7,"ddd")</f>
        <v/>
      </c>
      <c r="F6" s="6">
        <f>TEXT(F7,"ddd")</f>
        <v/>
      </c>
      <c r="G6" s="6">
        <f>TEXT(G7,"ddd")</f>
        <v/>
      </c>
      <c r="H6" s="6">
        <f>TEXT(H7,"ddd")</f>
        <v/>
      </c>
      <c r="I6" s="6">
        <f>TEXT(I7,"ddd")</f>
        <v/>
      </c>
      <c r="J6" s="6">
        <f>TEXT(J7,"ddd")</f>
        <v/>
      </c>
      <c r="K6" s="6">
        <f>TEXT(K7,"ddd")</f>
        <v/>
      </c>
      <c r="L6" s="6">
        <f>TEXT(L7,"ddd")</f>
        <v/>
      </c>
      <c r="M6" s="6">
        <f>TEXT(M7,"ddd")</f>
        <v/>
      </c>
      <c r="N6" s="6">
        <f>TEXT(N7,"ddd")</f>
        <v/>
      </c>
      <c r="O6" s="6">
        <f>TEXT(O7,"ddd")</f>
        <v/>
      </c>
      <c r="P6" s="6">
        <f>TEXT(P7,"ddd")</f>
        <v/>
      </c>
      <c r="Q6" s="6">
        <f>TEXT(Q7,"ddd")</f>
        <v/>
      </c>
      <c r="R6" s="6">
        <f>TEXT(R7,"ddd")</f>
        <v/>
      </c>
      <c r="S6" s="6">
        <f>TEXT(S7,"ddd")</f>
        <v/>
      </c>
      <c r="T6" s="6">
        <f>TEXT(T7,"ddd")</f>
        <v/>
      </c>
      <c r="U6" s="6">
        <f>TEXT(U7,"ddd")</f>
        <v/>
      </c>
      <c r="V6" s="6">
        <f>TEXT(V7,"ddd")</f>
        <v/>
      </c>
      <c r="W6" s="6">
        <f>TEXT(W7,"ddd")</f>
        <v/>
      </c>
      <c r="X6" s="6">
        <f>TEXT(X7,"ddd")</f>
        <v/>
      </c>
      <c r="Y6" s="6">
        <f>TEXT(Y7,"ddd")</f>
        <v/>
      </c>
      <c r="Z6" s="6">
        <f>TEXT(Z7,"ddd")</f>
        <v/>
      </c>
      <c r="AA6" s="6">
        <f>TEXT(AA7,"ddd")</f>
        <v/>
      </c>
      <c r="AB6" s="6">
        <f>TEXT(AB7,"ddd")</f>
        <v/>
      </c>
      <c r="AC6" s="6">
        <f>TEXT(AC7,"ddd")</f>
        <v/>
      </c>
      <c r="AD6" s="6">
        <f>TEXT(AD7,"ddd")</f>
        <v/>
      </c>
      <c r="AE6" s="6">
        <f>TEXT(AE7,"ddd")</f>
        <v/>
      </c>
      <c r="AF6" s="6">
        <f>TEXT(AF7,"ddd")</f>
        <v/>
      </c>
      <c r="AG6" s="6">
        <f>TEXT(AG7,"ddd")</f>
        <v/>
      </c>
      <c r="AH6" s="6">
        <f>TEXT(AH7,"ddd")</f>
        <v/>
      </c>
      <c r="AI6" s="6">
        <f>TEXT(AI7,"ddd")</f>
        <v/>
      </c>
      <c r="AJ6" s="6">
        <f>TEXT(AJ7,"ddd")</f>
        <v/>
      </c>
      <c r="AK6" s="6">
        <f>TEXT(AK7,"ddd")</f>
        <v/>
      </c>
      <c r="AL6" s="6">
        <f>TEXT(AL7,"ddd")</f>
        <v/>
      </c>
      <c r="AM6" s="6">
        <f>TEXT(AM7,"ddd")</f>
        <v/>
      </c>
      <c r="AN6" s="6">
        <f>TEXT(AN7,"ddd")</f>
        <v/>
      </c>
      <c r="AO6" s="6">
        <f>TEXT(AO7,"ddd")</f>
        <v/>
      </c>
      <c r="AP6" s="6">
        <f>TEXT(AP7,"ddd")</f>
        <v/>
      </c>
      <c r="AQ6" s="6">
        <f>TEXT(AQ7,"ddd")</f>
        <v/>
      </c>
      <c r="AR6" s="6">
        <f>TEXT(AR7,"ddd")</f>
        <v/>
      </c>
      <c r="AS6" s="6">
        <f>TEXT(AS7,"ddd")</f>
        <v/>
      </c>
      <c r="AT6" s="6">
        <f>TEXT(AT7,"ddd")</f>
        <v/>
      </c>
      <c r="AU6" s="6">
        <f>TEXT(AU7,"ddd")</f>
        <v/>
      </c>
      <c r="AV6" s="6">
        <f>TEXT(AV7,"ddd")</f>
        <v/>
      </c>
      <c r="AW6" s="6">
        <f>TEXT(AW7,"ddd")</f>
        <v/>
      </c>
      <c r="AX6" s="6">
        <f>TEXT(AX7,"ddd")</f>
        <v/>
      </c>
      <c r="AY6" s="6">
        <f>TEXT(AY7,"ddd")</f>
        <v/>
      </c>
      <c r="AZ6" s="6">
        <f>TEXT(AZ7,"ddd")</f>
        <v/>
      </c>
      <c r="BA6" s="6">
        <f>TEXT(BA7,"ddd")</f>
        <v/>
      </c>
      <c r="BB6" s="6">
        <f>TEXT(BB7,"ddd")</f>
        <v/>
      </c>
      <c r="BC6" s="6">
        <f>TEXT(BC7,"ddd")</f>
        <v/>
      </c>
      <c r="BD6" s="6">
        <f>TEXT(BD7,"ddd")</f>
        <v/>
      </c>
      <c r="BE6" s="6">
        <f>TEXT(BE7,"ddd")</f>
        <v/>
      </c>
      <c r="BF6" s="6">
        <f>TEXT(BF7,"ddd")</f>
        <v/>
      </c>
      <c r="BG6" s="6">
        <f>TEXT(BG7,"ddd")</f>
        <v/>
      </c>
      <c r="BH6" s="6" t="inlineStr">
        <is>
          <t>Week 1 hours</t>
        </is>
      </c>
      <c r="BI6" s="6" t="inlineStr">
        <is>
          <t>Week 2 hours</t>
        </is>
      </c>
      <c r="BJ6" s="6" t="inlineStr">
        <is>
          <t>Week 3 hours</t>
        </is>
      </c>
      <c r="BK6" s="6" t="inlineStr">
        <is>
          <t>Week 4 hours</t>
        </is>
      </c>
      <c r="BL6" s="6" t="inlineStr">
        <is>
          <t>Week 5 hours</t>
        </is>
      </c>
      <c r="BM6" s="6" t="inlineStr">
        <is>
          <t>Week 6 hours</t>
        </is>
      </c>
      <c r="BN6" s="6" t="inlineStr">
        <is>
          <t>Week 7 hours</t>
        </is>
      </c>
      <c r="BO6" s="6" t="inlineStr">
        <is>
          <t>Week 8 hours</t>
        </is>
      </c>
      <c r="BP6" s="6" t="inlineStr">
        <is>
          <t>FLSA overtime hours</t>
        </is>
      </c>
    </row>
    <row r="7">
      <c r="A7" s="6" t="inlineStr"/>
      <c r="B7" s="6" t="inlineStr"/>
      <c r="C7" s="6" t="inlineStr"/>
      <c r="D7" s="7">
        <f>$B$3+0</f>
        <v/>
      </c>
      <c r="E7" s="7">
        <f>$B$3+1</f>
        <v/>
      </c>
      <c r="F7" s="7">
        <f>$B$3+2</f>
        <v/>
      </c>
      <c r="G7" s="7">
        <f>$B$3+3</f>
        <v/>
      </c>
      <c r="H7" s="7">
        <f>$B$3+4</f>
        <v/>
      </c>
      <c r="I7" s="7">
        <f>$B$3+5</f>
        <v/>
      </c>
      <c r="J7" s="7">
        <f>$B$3+6</f>
        <v/>
      </c>
      <c r="K7" s="7">
        <f>$B$3+7</f>
        <v/>
      </c>
      <c r="L7" s="7">
        <f>$B$3+8</f>
        <v/>
      </c>
      <c r="M7" s="7">
        <f>$B$3+9</f>
        <v/>
      </c>
      <c r="N7" s="7">
        <f>$B$3+10</f>
        <v/>
      </c>
      <c r="O7" s="7">
        <f>$B$3+11</f>
        <v/>
      </c>
      <c r="P7" s="7">
        <f>$B$3+12</f>
        <v/>
      </c>
      <c r="Q7" s="7">
        <f>$B$3+13</f>
        <v/>
      </c>
      <c r="R7" s="7">
        <f>$B$3+14</f>
        <v/>
      </c>
      <c r="S7" s="7">
        <f>$B$3+15</f>
        <v/>
      </c>
      <c r="T7" s="7">
        <f>$B$3+16</f>
        <v/>
      </c>
      <c r="U7" s="7">
        <f>$B$3+17</f>
        <v/>
      </c>
      <c r="V7" s="7">
        <f>$B$3+18</f>
        <v/>
      </c>
      <c r="W7" s="7">
        <f>$B$3+19</f>
        <v/>
      </c>
      <c r="X7" s="7">
        <f>$B$3+20</f>
        <v/>
      </c>
      <c r="Y7" s="7">
        <f>$B$3+21</f>
        <v/>
      </c>
      <c r="Z7" s="7">
        <f>$B$3+22</f>
        <v/>
      </c>
      <c r="AA7" s="7">
        <f>$B$3+23</f>
        <v/>
      </c>
      <c r="AB7" s="7">
        <f>$B$3+24</f>
        <v/>
      </c>
      <c r="AC7" s="7">
        <f>$B$3+25</f>
        <v/>
      </c>
      <c r="AD7" s="7">
        <f>$B$3+26</f>
        <v/>
      </c>
      <c r="AE7" s="7">
        <f>$B$3+27</f>
        <v/>
      </c>
      <c r="AF7" s="7">
        <f>$B$3+28</f>
        <v/>
      </c>
      <c r="AG7" s="7">
        <f>$B$3+29</f>
        <v/>
      </c>
      <c r="AH7" s="7">
        <f>$B$3+30</f>
        <v/>
      </c>
      <c r="AI7" s="7">
        <f>$B$3+31</f>
        <v/>
      </c>
      <c r="AJ7" s="7">
        <f>$B$3+32</f>
        <v/>
      </c>
      <c r="AK7" s="7">
        <f>$B$3+33</f>
        <v/>
      </c>
      <c r="AL7" s="7">
        <f>$B$3+34</f>
        <v/>
      </c>
      <c r="AM7" s="7">
        <f>$B$3+35</f>
        <v/>
      </c>
      <c r="AN7" s="7">
        <f>$B$3+36</f>
        <v/>
      </c>
      <c r="AO7" s="7">
        <f>$B$3+37</f>
        <v/>
      </c>
      <c r="AP7" s="7">
        <f>$B$3+38</f>
        <v/>
      </c>
      <c r="AQ7" s="7">
        <f>$B$3+39</f>
        <v/>
      </c>
      <c r="AR7" s="7">
        <f>$B$3+40</f>
        <v/>
      </c>
      <c r="AS7" s="7">
        <f>$B$3+41</f>
        <v/>
      </c>
      <c r="AT7" s="7">
        <f>$B$3+42</f>
        <v/>
      </c>
      <c r="AU7" s="7">
        <f>$B$3+43</f>
        <v/>
      </c>
      <c r="AV7" s="7">
        <f>$B$3+44</f>
        <v/>
      </c>
      <c r="AW7" s="7">
        <f>$B$3+45</f>
        <v/>
      </c>
      <c r="AX7" s="7">
        <f>$B$3+46</f>
        <v/>
      </c>
      <c r="AY7" s="7">
        <f>$B$3+47</f>
        <v/>
      </c>
      <c r="AZ7" s="7">
        <f>$B$3+48</f>
        <v/>
      </c>
      <c r="BA7" s="7">
        <f>$B$3+49</f>
        <v/>
      </c>
      <c r="BB7" s="7">
        <f>$B$3+50</f>
        <v/>
      </c>
      <c r="BC7" s="7">
        <f>$B$3+51</f>
        <v/>
      </c>
      <c r="BD7" s="7">
        <f>$B$3+52</f>
        <v/>
      </c>
      <c r="BE7" s="7">
        <f>$B$3+53</f>
        <v/>
      </c>
      <c r="BF7" s="7">
        <f>$B$3+54</f>
        <v/>
      </c>
      <c r="BG7" s="7">
        <f>$B$3+55</f>
        <v/>
      </c>
      <c r="BH7" s="6" t="inlineStr"/>
      <c r="BI7" s="6" t="inlineStr"/>
      <c r="BJ7" s="6" t="inlineStr"/>
      <c r="BK7" s="6" t="inlineStr"/>
      <c r="BL7" s="6" t="inlineStr"/>
      <c r="BM7" s="6" t="inlineStr"/>
      <c r="BN7" s="6" t="inlineStr"/>
      <c r="BO7" s="6" t="inlineStr"/>
      <c r="BP7" s="6" t="inlineStr">
        <is>
          <t>(over 40 each week)</t>
        </is>
      </c>
    </row>
    <row r="8">
      <c r="A8" s="8" t="inlineStr">
        <is>
          <t>Crew A (days)</t>
        </is>
      </c>
      <c r="B8" s="9" t="inlineStr">
        <is>
          <t>DDDD----</t>
        </is>
      </c>
      <c r="C8" s="10" t="n">
        <v>0</v>
      </c>
      <c r="D8" s="10">
        <f>IF($B8="","",MID($B8,MOD(D$7-$B$3+$C8,LEN($B8))+1,1))</f>
        <v/>
      </c>
      <c r="E8" s="10">
        <f>IF($B8="","",MID($B8,MOD(E$7-$B$3+$C8,LEN($B8))+1,1))</f>
        <v/>
      </c>
      <c r="F8" s="10">
        <f>IF($B8="","",MID($B8,MOD(F$7-$B$3+$C8,LEN($B8))+1,1))</f>
        <v/>
      </c>
      <c r="G8" s="10">
        <f>IF($B8="","",MID($B8,MOD(G$7-$B$3+$C8,LEN($B8))+1,1))</f>
        <v/>
      </c>
      <c r="H8" s="10">
        <f>IF($B8="","",MID($B8,MOD(H$7-$B$3+$C8,LEN($B8))+1,1))</f>
        <v/>
      </c>
      <c r="I8" s="10">
        <f>IF($B8="","",MID($B8,MOD(I$7-$B$3+$C8,LEN($B8))+1,1))</f>
        <v/>
      </c>
      <c r="J8" s="10">
        <f>IF($B8="","",MID($B8,MOD(J$7-$B$3+$C8,LEN($B8))+1,1))</f>
        <v/>
      </c>
      <c r="K8" s="10">
        <f>IF($B8="","",MID($B8,MOD(K$7-$B$3+$C8,LEN($B8))+1,1))</f>
        <v/>
      </c>
      <c r="L8" s="10">
        <f>IF($B8="","",MID($B8,MOD(L$7-$B$3+$C8,LEN($B8))+1,1))</f>
        <v/>
      </c>
      <c r="M8" s="10">
        <f>IF($B8="","",MID($B8,MOD(M$7-$B$3+$C8,LEN($B8))+1,1))</f>
        <v/>
      </c>
      <c r="N8" s="10">
        <f>IF($B8="","",MID($B8,MOD(N$7-$B$3+$C8,LEN($B8))+1,1))</f>
        <v/>
      </c>
      <c r="O8" s="10">
        <f>IF($B8="","",MID($B8,MOD(O$7-$B$3+$C8,LEN($B8))+1,1))</f>
        <v/>
      </c>
      <c r="P8" s="10">
        <f>IF($B8="","",MID($B8,MOD(P$7-$B$3+$C8,LEN($B8))+1,1))</f>
        <v/>
      </c>
      <c r="Q8" s="10">
        <f>IF($B8="","",MID($B8,MOD(Q$7-$B$3+$C8,LEN($B8))+1,1))</f>
        <v/>
      </c>
      <c r="R8" s="10">
        <f>IF($B8="","",MID($B8,MOD(R$7-$B$3+$C8,LEN($B8))+1,1))</f>
        <v/>
      </c>
      <c r="S8" s="10">
        <f>IF($B8="","",MID($B8,MOD(S$7-$B$3+$C8,LEN($B8))+1,1))</f>
        <v/>
      </c>
      <c r="T8" s="10">
        <f>IF($B8="","",MID($B8,MOD(T$7-$B$3+$C8,LEN($B8))+1,1))</f>
        <v/>
      </c>
      <c r="U8" s="10">
        <f>IF($B8="","",MID($B8,MOD(U$7-$B$3+$C8,LEN($B8))+1,1))</f>
        <v/>
      </c>
      <c r="V8" s="10">
        <f>IF($B8="","",MID($B8,MOD(V$7-$B$3+$C8,LEN($B8))+1,1))</f>
        <v/>
      </c>
      <c r="W8" s="10">
        <f>IF($B8="","",MID($B8,MOD(W$7-$B$3+$C8,LEN($B8))+1,1))</f>
        <v/>
      </c>
      <c r="X8" s="10">
        <f>IF($B8="","",MID($B8,MOD(X$7-$B$3+$C8,LEN($B8))+1,1))</f>
        <v/>
      </c>
      <c r="Y8" s="10">
        <f>IF($B8="","",MID($B8,MOD(Y$7-$B$3+$C8,LEN($B8))+1,1))</f>
        <v/>
      </c>
      <c r="Z8" s="10">
        <f>IF($B8="","",MID($B8,MOD(Z$7-$B$3+$C8,LEN($B8))+1,1))</f>
        <v/>
      </c>
      <c r="AA8" s="10">
        <f>IF($B8="","",MID($B8,MOD(AA$7-$B$3+$C8,LEN($B8))+1,1))</f>
        <v/>
      </c>
      <c r="AB8" s="10">
        <f>IF($B8="","",MID($B8,MOD(AB$7-$B$3+$C8,LEN($B8))+1,1))</f>
        <v/>
      </c>
      <c r="AC8" s="10">
        <f>IF($B8="","",MID($B8,MOD(AC$7-$B$3+$C8,LEN($B8))+1,1))</f>
        <v/>
      </c>
      <c r="AD8" s="10">
        <f>IF($B8="","",MID($B8,MOD(AD$7-$B$3+$C8,LEN($B8))+1,1))</f>
        <v/>
      </c>
      <c r="AE8" s="10">
        <f>IF($B8="","",MID($B8,MOD(AE$7-$B$3+$C8,LEN($B8))+1,1))</f>
        <v/>
      </c>
      <c r="AF8" s="10">
        <f>IF($B8="","",MID($B8,MOD(AF$7-$B$3+$C8,LEN($B8))+1,1))</f>
        <v/>
      </c>
      <c r="AG8" s="10">
        <f>IF($B8="","",MID($B8,MOD(AG$7-$B$3+$C8,LEN($B8))+1,1))</f>
        <v/>
      </c>
      <c r="AH8" s="10">
        <f>IF($B8="","",MID($B8,MOD(AH$7-$B$3+$C8,LEN($B8))+1,1))</f>
        <v/>
      </c>
      <c r="AI8" s="10">
        <f>IF($B8="","",MID($B8,MOD(AI$7-$B$3+$C8,LEN($B8))+1,1))</f>
        <v/>
      </c>
      <c r="AJ8" s="10">
        <f>IF($B8="","",MID($B8,MOD(AJ$7-$B$3+$C8,LEN($B8))+1,1))</f>
        <v/>
      </c>
      <c r="AK8" s="10">
        <f>IF($B8="","",MID($B8,MOD(AK$7-$B$3+$C8,LEN($B8))+1,1))</f>
        <v/>
      </c>
      <c r="AL8" s="10">
        <f>IF($B8="","",MID($B8,MOD(AL$7-$B$3+$C8,LEN($B8))+1,1))</f>
        <v/>
      </c>
      <c r="AM8" s="10">
        <f>IF($B8="","",MID($B8,MOD(AM$7-$B$3+$C8,LEN($B8))+1,1))</f>
        <v/>
      </c>
      <c r="AN8" s="10">
        <f>IF($B8="","",MID($B8,MOD(AN$7-$B$3+$C8,LEN($B8))+1,1))</f>
        <v/>
      </c>
      <c r="AO8" s="10">
        <f>IF($B8="","",MID($B8,MOD(AO$7-$B$3+$C8,LEN($B8))+1,1))</f>
        <v/>
      </c>
      <c r="AP8" s="10">
        <f>IF($B8="","",MID($B8,MOD(AP$7-$B$3+$C8,LEN($B8))+1,1))</f>
        <v/>
      </c>
      <c r="AQ8" s="10">
        <f>IF($B8="","",MID($B8,MOD(AQ$7-$B$3+$C8,LEN($B8))+1,1))</f>
        <v/>
      </c>
      <c r="AR8" s="10">
        <f>IF($B8="","",MID($B8,MOD(AR$7-$B$3+$C8,LEN($B8))+1,1))</f>
        <v/>
      </c>
      <c r="AS8" s="10">
        <f>IF($B8="","",MID($B8,MOD(AS$7-$B$3+$C8,LEN($B8))+1,1))</f>
        <v/>
      </c>
      <c r="AT8" s="10">
        <f>IF($B8="","",MID($B8,MOD(AT$7-$B$3+$C8,LEN($B8))+1,1))</f>
        <v/>
      </c>
      <c r="AU8" s="10">
        <f>IF($B8="","",MID($B8,MOD(AU$7-$B$3+$C8,LEN($B8))+1,1))</f>
        <v/>
      </c>
      <c r="AV8" s="10">
        <f>IF($B8="","",MID($B8,MOD(AV$7-$B$3+$C8,LEN($B8))+1,1))</f>
        <v/>
      </c>
      <c r="AW8" s="10">
        <f>IF($B8="","",MID($B8,MOD(AW$7-$B$3+$C8,LEN($B8))+1,1))</f>
        <v/>
      </c>
      <c r="AX8" s="10">
        <f>IF($B8="","",MID($B8,MOD(AX$7-$B$3+$C8,LEN($B8))+1,1))</f>
        <v/>
      </c>
      <c r="AY8" s="10">
        <f>IF($B8="","",MID($B8,MOD(AY$7-$B$3+$C8,LEN($B8))+1,1))</f>
        <v/>
      </c>
      <c r="AZ8" s="10">
        <f>IF($B8="","",MID($B8,MOD(AZ$7-$B$3+$C8,LEN($B8))+1,1))</f>
        <v/>
      </c>
      <c r="BA8" s="10">
        <f>IF($B8="","",MID($B8,MOD(BA$7-$B$3+$C8,LEN($B8))+1,1))</f>
        <v/>
      </c>
      <c r="BB8" s="10">
        <f>IF($B8="","",MID($B8,MOD(BB$7-$B$3+$C8,LEN($B8))+1,1))</f>
        <v/>
      </c>
      <c r="BC8" s="10">
        <f>IF($B8="","",MID($B8,MOD(BC$7-$B$3+$C8,LEN($B8))+1,1))</f>
        <v/>
      </c>
      <c r="BD8" s="10">
        <f>IF($B8="","",MID($B8,MOD(BD$7-$B$3+$C8,LEN($B8))+1,1))</f>
        <v/>
      </c>
      <c r="BE8" s="10">
        <f>IF($B8="","",MID($B8,MOD(BE$7-$B$3+$C8,LEN($B8))+1,1))</f>
        <v/>
      </c>
      <c r="BF8" s="10">
        <f>IF($B8="","",MID($B8,MOD(BF$7-$B$3+$C8,LEN($B8))+1,1))</f>
        <v/>
      </c>
      <c r="BG8" s="10">
        <f>IF($B8="","",MID($B8,MOD(BG$7-$B$3+$C8,LEN($B8))+1,1))</f>
        <v/>
      </c>
      <c r="BH8" s="11">
        <f>(COUNTIF(D8:J8,"D")+COUNTIF(D8:J8,"N"))*$B$4</f>
        <v/>
      </c>
      <c r="BI8" s="11">
        <f>(COUNTIF(K8:Q8,"D")+COUNTIF(K8:Q8,"N"))*$B$4</f>
        <v/>
      </c>
      <c r="BJ8" s="11">
        <f>(COUNTIF(R8:X8,"D")+COUNTIF(R8:X8,"N"))*$B$4</f>
        <v/>
      </c>
      <c r="BK8" s="11">
        <f>(COUNTIF(Y8:AE8,"D")+COUNTIF(Y8:AE8,"N"))*$B$4</f>
        <v/>
      </c>
      <c r="BL8" s="11">
        <f>(COUNTIF(AF8:AL8,"D")+COUNTIF(AF8:AL8,"N"))*$B$4</f>
        <v/>
      </c>
      <c r="BM8" s="11">
        <f>(COUNTIF(AM8:AS8,"D")+COUNTIF(AM8:AS8,"N"))*$B$4</f>
        <v/>
      </c>
      <c r="BN8" s="11">
        <f>(COUNTIF(AT8:AZ8,"D")+COUNTIF(AT8:AZ8,"N"))*$B$4</f>
        <v/>
      </c>
      <c r="BO8" s="11">
        <f>(COUNTIF(BA8:BG8,"D")+COUNTIF(BA8:BG8,"N"))*$B$4</f>
        <v/>
      </c>
      <c r="BP8" s="11">
        <f>MAX(0,BH8-40)+MAX(0,BI8-40)+MAX(0,BJ8-40)+MAX(0,BK8-40)+MAX(0,BL8-40)+MAX(0,BM8-40)+MAX(0,BN8-40)+MAX(0,BO8-40)</f>
        <v/>
      </c>
    </row>
    <row r="9">
      <c r="A9" s="8" t="inlineStr">
        <is>
          <t>Crew B (days)</t>
        </is>
      </c>
      <c r="B9" s="9" t="inlineStr">
        <is>
          <t>DDDD----</t>
        </is>
      </c>
      <c r="C9" s="10" t="n">
        <v>4</v>
      </c>
      <c r="D9" s="10">
        <f>IF($B9="","",MID($B9,MOD(D$7-$B$3+$C9,LEN($B9))+1,1))</f>
        <v/>
      </c>
      <c r="E9" s="10">
        <f>IF($B9="","",MID($B9,MOD(E$7-$B$3+$C9,LEN($B9))+1,1))</f>
        <v/>
      </c>
      <c r="F9" s="10">
        <f>IF($B9="","",MID($B9,MOD(F$7-$B$3+$C9,LEN($B9))+1,1))</f>
        <v/>
      </c>
      <c r="G9" s="10">
        <f>IF($B9="","",MID($B9,MOD(G$7-$B$3+$C9,LEN($B9))+1,1))</f>
        <v/>
      </c>
      <c r="H9" s="10">
        <f>IF($B9="","",MID($B9,MOD(H$7-$B$3+$C9,LEN($B9))+1,1))</f>
        <v/>
      </c>
      <c r="I9" s="10">
        <f>IF($B9="","",MID($B9,MOD(I$7-$B$3+$C9,LEN($B9))+1,1))</f>
        <v/>
      </c>
      <c r="J9" s="10">
        <f>IF($B9="","",MID($B9,MOD(J$7-$B$3+$C9,LEN($B9))+1,1))</f>
        <v/>
      </c>
      <c r="K9" s="10">
        <f>IF($B9="","",MID($B9,MOD(K$7-$B$3+$C9,LEN($B9))+1,1))</f>
        <v/>
      </c>
      <c r="L9" s="10">
        <f>IF($B9="","",MID($B9,MOD(L$7-$B$3+$C9,LEN($B9))+1,1))</f>
        <v/>
      </c>
      <c r="M9" s="10">
        <f>IF($B9="","",MID($B9,MOD(M$7-$B$3+$C9,LEN($B9))+1,1))</f>
        <v/>
      </c>
      <c r="N9" s="10">
        <f>IF($B9="","",MID($B9,MOD(N$7-$B$3+$C9,LEN($B9))+1,1))</f>
        <v/>
      </c>
      <c r="O9" s="10">
        <f>IF($B9="","",MID($B9,MOD(O$7-$B$3+$C9,LEN($B9))+1,1))</f>
        <v/>
      </c>
      <c r="P9" s="10">
        <f>IF($B9="","",MID($B9,MOD(P$7-$B$3+$C9,LEN($B9))+1,1))</f>
        <v/>
      </c>
      <c r="Q9" s="10">
        <f>IF($B9="","",MID($B9,MOD(Q$7-$B$3+$C9,LEN($B9))+1,1))</f>
        <v/>
      </c>
      <c r="R9" s="10">
        <f>IF($B9="","",MID($B9,MOD(R$7-$B$3+$C9,LEN($B9))+1,1))</f>
        <v/>
      </c>
      <c r="S9" s="10">
        <f>IF($B9="","",MID($B9,MOD(S$7-$B$3+$C9,LEN($B9))+1,1))</f>
        <v/>
      </c>
      <c r="T9" s="10">
        <f>IF($B9="","",MID($B9,MOD(T$7-$B$3+$C9,LEN($B9))+1,1))</f>
        <v/>
      </c>
      <c r="U9" s="10">
        <f>IF($B9="","",MID($B9,MOD(U$7-$B$3+$C9,LEN($B9))+1,1))</f>
        <v/>
      </c>
      <c r="V9" s="10">
        <f>IF($B9="","",MID($B9,MOD(V$7-$B$3+$C9,LEN($B9))+1,1))</f>
        <v/>
      </c>
      <c r="W9" s="10">
        <f>IF($B9="","",MID($B9,MOD(W$7-$B$3+$C9,LEN($B9))+1,1))</f>
        <v/>
      </c>
      <c r="X9" s="10">
        <f>IF($B9="","",MID($B9,MOD(X$7-$B$3+$C9,LEN($B9))+1,1))</f>
        <v/>
      </c>
      <c r="Y9" s="10">
        <f>IF($B9="","",MID($B9,MOD(Y$7-$B$3+$C9,LEN($B9))+1,1))</f>
        <v/>
      </c>
      <c r="Z9" s="10">
        <f>IF($B9="","",MID($B9,MOD(Z$7-$B$3+$C9,LEN($B9))+1,1))</f>
        <v/>
      </c>
      <c r="AA9" s="10">
        <f>IF($B9="","",MID($B9,MOD(AA$7-$B$3+$C9,LEN($B9))+1,1))</f>
        <v/>
      </c>
      <c r="AB9" s="10">
        <f>IF($B9="","",MID($B9,MOD(AB$7-$B$3+$C9,LEN($B9))+1,1))</f>
        <v/>
      </c>
      <c r="AC9" s="10">
        <f>IF($B9="","",MID($B9,MOD(AC$7-$B$3+$C9,LEN($B9))+1,1))</f>
        <v/>
      </c>
      <c r="AD9" s="10">
        <f>IF($B9="","",MID($B9,MOD(AD$7-$B$3+$C9,LEN($B9))+1,1))</f>
        <v/>
      </c>
      <c r="AE9" s="10">
        <f>IF($B9="","",MID($B9,MOD(AE$7-$B$3+$C9,LEN($B9))+1,1))</f>
        <v/>
      </c>
      <c r="AF9" s="10">
        <f>IF($B9="","",MID($B9,MOD(AF$7-$B$3+$C9,LEN($B9))+1,1))</f>
        <v/>
      </c>
      <c r="AG9" s="10">
        <f>IF($B9="","",MID($B9,MOD(AG$7-$B$3+$C9,LEN($B9))+1,1))</f>
        <v/>
      </c>
      <c r="AH9" s="10">
        <f>IF($B9="","",MID($B9,MOD(AH$7-$B$3+$C9,LEN($B9))+1,1))</f>
        <v/>
      </c>
      <c r="AI9" s="10">
        <f>IF($B9="","",MID($B9,MOD(AI$7-$B$3+$C9,LEN($B9))+1,1))</f>
        <v/>
      </c>
      <c r="AJ9" s="10">
        <f>IF($B9="","",MID($B9,MOD(AJ$7-$B$3+$C9,LEN($B9))+1,1))</f>
        <v/>
      </c>
      <c r="AK9" s="10">
        <f>IF($B9="","",MID($B9,MOD(AK$7-$B$3+$C9,LEN($B9))+1,1))</f>
        <v/>
      </c>
      <c r="AL9" s="10">
        <f>IF($B9="","",MID($B9,MOD(AL$7-$B$3+$C9,LEN($B9))+1,1))</f>
        <v/>
      </c>
      <c r="AM9" s="10">
        <f>IF($B9="","",MID($B9,MOD(AM$7-$B$3+$C9,LEN($B9))+1,1))</f>
        <v/>
      </c>
      <c r="AN9" s="10">
        <f>IF($B9="","",MID($B9,MOD(AN$7-$B$3+$C9,LEN($B9))+1,1))</f>
        <v/>
      </c>
      <c r="AO9" s="10">
        <f>IF($B9="","",MID($B9,MOD(AO$7-$B$3+$C9,LEN($B9))+1,1))</f>
        <v/>
      </c>
      <c r="AP9" s="10">
        <f>IF($B9="","",MID($B9,MOD(AP$7-$B$3+$C9,LEN($B9))+1,1))</f>
        <v/>
      </c>
      <c r="AQ9" s="10">
        <f>IF($B9="","",MID($B9,MOD(AQ$7-$B$3+$C9,LEN($B9))+1,1))</f>
        <v/>
      </c>
      <c r="AR9" s="10">
        <f>IF($B9="","",MID($B9,MOD(AR$7-$B$3+$C9,LEN($B9))+1,1))</f>
        <v/>
      </c>
      <c r="AS9" s="10">
        <f>IF($B9="","",MID($B9,MOD(AS$7-$B$3+$C9,LEN($B9))+1,1))</f>
        <v/>
      </c>
      <c r="AT9" s="10">
        <f>IF($B9="","",MID($B9,MOD(AT$7-$B$3+$C9,LEN($B9))+1,1))</f>
        <v/>
      </c>
      <c r="AU9" s="10">
        <f>IF($B9="","",MID($B9,MOD(AU$7-$B$3+$C9,LEN($B9))+1,1))</f>
        <v/>
      </c>
      <c r="AV9" s="10">
        <f>IF($B9="","",MID($B9,MOD(AV$7-$B$3+$C9,LEN($B9))+1,1))</f>
        <v/>
      </c>
      <c r="AW9" s="10">
        <f>IF($B9="","",MID($B9,MOD(AW$7-$B$3+$C9,LEN($B9))+1,1))</f>
        <v/>
      </c>
      <c r="AX9" s="10">
        <f>IF($B9="","",MID($B9,MOD(AX$7-$B$3+$C9,LEN($B9))+1,1))</f>
        <v/>
      </c>
      <c r="AY9" s="10">
        <f>IF($B9="","",MID($B9,MOD(AY$7-$B$3+$C9,LEN($B9))+1,1))</f>
        <v/>
      </c>
      <c r="AZ9" s="10">
        <f>IF($B9="","",MID($B9,MOD(AZ$7-$B$3+$C9,LEN($B9))+1,1))</f>
        <v/>
      </c>
      <c r="BA9" s="10">
        <f>IF($B9="","",MID($B9,MOD(BA$7-$B$3+$C9,LEN($B9))+1,1))</f>
        <v/>
      </c>
      <c r="BB9" s="10">
        <f>IF($B9="","",MID($B9,MOD(BB$7-$B$3+$C9,LEN($B9))+1,1))</f>
        <v/>
      </c>
      <c r="BC9" s="10">
        <f>IF($B9="","",MID($B9,MOD(BC$7-$B$3+$C9,LEN($B9))+1,1))</f>
        <v/>
      </c>
      <c r="BD9" s="10">
        <f>IF($B9="","",MID($B9,MOD(BD$7-$B$3+$C9,LEN($B9))+1,1))</f>
        <v/>
      </c>
      <c r="BE9" s="10">
        <f>IF($B9="","",MID($B9,MOD(BE$7-$B$3+$C9,LEN($B9))+1,1))</f>
        <v/>
      </c>
      <c r="BF9" s="10">
        <f>IF($B9="","",MID($B9,MOD(BF$7-$B$3+$C9,LEN($B9))+1,1))</f>
        <v/>
      </c>
      <c r="BG9" s="10">
        <f>IF($B9="","",MID($B9,MOD(BG$7-$B$3+$C9,LEN($B9))+1,1))</f>
        <v/>
      </c>
      <c r="BH9" s="11">
        <f>(COUNTIF(D9:J9,"D")+COUNTIF(D9:J9,"N"))*$B$4</f>
        <v/>
      </c>
      <c r="BI9" s="11">
        <f>(COUNTIF(K9:Q9,"D")+COUNTIF(K9:Q9,"N"))*$B$4</f>
        <v/>
      </c>
      <c r="BJ9" s="11">
        <f>(COUNTIF(R9:X9,"D")+COUNTIF(R9:X9,"N"))*$B$4</f>
        <v/>
      </c>
      <c r="BK9" s="11">
        <f>(COUNTIF(Y9:AE9,"D")+COUNTIF(Y9:AE9,"N"))*$B$4</f>
        <v/>
      </c>
      <c r="BL9" s="11">
        <f>(COUNTIF(AF9:AL9,"D")+COUNTIF(AF9:AL9,"N"))*$B$4</f>
        <v/>
      </c>
      <c r="BM9" s="11">
        <f>(COUNTIF(AM9:AS9,"D")+COUNTIF(AM9:AS9,"N"))*$B$4</f>
        <v/>
      </c>
      <c r="BN9" s="11">
        <f>(COUNTIF(AT9:AZ9,"D")+COUNTIF(AT9:AZ9,"N"))*$B$4</f>
        <v/>
      </c>
      <c r="BO9" s="11">
        <f>(COUNTIF(BA9:BG9,"D")+COUNTIF(BA9:BG9,"N"))*$B$4</f>
        <v/>
      </c>
      <c r="BP9" s="11">
        <f>MAX(0,BH9-40)+MAX(0,BI9-40)+MAX(0,BJ9-40)+MAX(0,BK9-40)+MAX(0,BL9-40)+MAX(0,BM9-40)+MAX(0,BN9-40)+MAX(0,BO9-40)</f>
        <v/>
      </c>
    </row>
    <row r="10">
      <c r="A10" s="8" t="inlineStr">
        <is>
          <t>Crew C (nights)</t>
        </is>
      </c>
      <c r="B10" s="9" t="inlineStr">
        <is>
          <t>NNNN----</t>
        </is>
      </c>
      <c r="C10" s="10" t="n">
        <v>0</v>
      </c>
      <c r="D10" s="10">
        <f>IF($B10="","",MID($B10,MOD(D$7-$B$3+$C10,LEN($B10))+1,1))</f>
        <v/>
      </c>
      <c r="E10" s="10">
        <f>IF($B10="","",MID($B10,MOD(E$7-$B$3+$C10,LEN($B10))+1,1))</f>
        <v/>
      </c>
      <c r="F10" s="10">
        <f>IF($B10="","",MID($B10,MOD(F$7-$B$3+$C10,LEN($B10))+1,1))</f>
        <v/>
      </c>
      <c r="G10" s="10">
        <f>IF($B10="","",MID($B10,MOD(G$7-$B$3+$C10,LEN($B10))+1,1))</f>
        <v/>
      </c>
      <c r="H10" s="10">
        <f>IF($B10="","",MID($B10,MOD(H$7-$B$3+$C10,LEN($B10))+1,1))</f>
        <v/>
      </c>
      <c r="I10" s="10">
        <f>IF($B10="","",MID($B10,MOD(I$7-$B$3+$C10,LEN($B10))+1,1))</f>
        <v/>
      </c>
      <c r="J10" s="10">
        <f>IF($B10="","",MID($B10,MOD(J$7-$B$3+$C10,LEN($B10))+1,1))</f>
        <v/>
      </c>
      <c r="K10" s="10">
        <f>IF($B10="","",MID($B10,MOD(K$7-$B$3+$C10,LEN($B10))+1,1))</f>
        <v/>
      </c>
      <c r="L10" s="10">
        <f>IF($B10="","",MID($B10,MOD(L$7-$B$3+$C10,LEN($B10))+1,1))</f>
        <v/>
      </c>
      <c r="M10" s="10">
        <f>IF($B10="","",MID($B10,MOD(M$7-$B$3+$C10,LEN($B10))+1,1))</f>
        <v/>
      </c>
      <c r="N10" s="10">
        <f>IF($B10="","",MID($B10,MOD(N$7-$B$3+$C10,LEN($B10))+1,1))</f>
        <v/>
      </c>
      <c r="O10" s="10">
        <f>IF($B10="","",MID($B10,MOD(O$7-$B$3+$C10,LEN($B10))+1,1))</f>
        <v/>
      </c>
      <c r="P10" s="10">
        <f>IF($B10="","",MID($B10,MOD(P$7-$B$3+$C10,LEN($B10))+1,1))</f>
        <v/>
      </c>
      <c r="Q10" s="10">
        <f>IF($B10="","",MID($B10,MOD(Q$7-$B$3+$C10,LEN($B10))+1,1))</f>
        <v/>
      </c>
      <c r="R10" s="10">
        <f>IF($B10="","",MID($B10,MOD(R$7-$B$3+$C10,LEN($B10))+1,1))</f>
        <v/>
      </c>
      <c r="S10" s="10">
        <f>IF($B10="","",MID($B10,MOD(S$7-$B$3+$C10,LEN($B10))+1,1))</f>
        <v/>
      </c>
      <c r="T10" s="10">
        <f>IF($B10="","",MID($B10,MOD(T$7-$B$3+$C10,LEN($B10))+1,1))</f>
        <v/>
      </c>
      <c r="U10" s="10">
        <f>IF($B10="","",MID($B10,MOD(U$7-$B$3+$C10,LEN($B10))+1,1))</f>
        <v/>
      </c>
      <c r="V10" s="10">
        <f>IF($B10="","",MID($B10,MOD(V$7-$B$3+$C10,LEN($B10))+1,1))</f>
        <v/>
      </c>
      <c r="W10" s="10">
        <f>IF($B10="","",MID($B10,MOD(W$7-$B$3+$C10,LEN($B10))+1,1))</f>
        <v/>
      </c>
      <c r="X10" s="10">
        <f>IF($B10="","",MID($B10,MOD(X$7-$B$3+$C10,LEN($B10))+1,1))</f>
        <v/>
      </c>
      <c r="Y10" s="10">
        <f>IF($B10="","",MID($B10,MOD(Y$7-$B$3+$C10,LEN($B10))+1,1))</f>
        <v/>
      </c>
      <c r="Z10" s="10">
        <f>IF($B10="","",MID($B10,MOD(Z$7-$B$3+$C10,LEN($B10))+1,1))</f>
        <v/>
      </c>
      <c r="AA10" s="10">
        <f>IF($B10="","",MID($B10,MOD(AA$7-$B$3+$C10,LEN($B10))+1,1))</f>
        <v/>
      </c>
      <c r="AB10" s="10">
        <f>IF($B10="","",MID($B10,MOD(AB$7-$B$3+$C10,LEN($B10))+1,1))</f>
        <v/>
      </c>
      <c r="AC10" s="10">
        <f>IF($B10="","",MID($B10,MOD(AC$7-$B$3+$C10,LEN($B10))+1,1))</f>
        <v/>
      </c>
      <c r="AD10" s="10">
        <f>IF($B10="","",MID($B10,MOD(AD$7-$B$3+$C10,LEN($B10))+1,1))</f>
        <v/>
      </c>
      <c r="AE10" s="10">
        <f>IF($B10="","",MID($B10,MOD(AE$7-$B$3+$C10,LEN($B10))+1,1))</f>
        <v/>
      </c>
      <c r="AF10" s="10">
        <f>IF($B10="","",MID($B10,MOD(AF$7-$B$3+$C10,LEN($B10))+1,1))</f>
        <v/>
      </c>
      <c r="AG10" s="10">
        <f>IF($B10="","",MID($B10,MOD(AG$7-$B$3+$C10,LEN($B10))+1,1))</f>
        <v/>
      </c>
      <c r="AH10" s="10">
        <f>IF($B10="","",MID($B10,MOD(AH$7-$B$3+$C10,LEN($B10))+1,1))</f>
        <v/>
      </c>
      <c r="AI10" s="10">
        <f>IF($B10="","",MID($B10,MOD(AI$7-$B$3+$C10,LEN($B10))+1,1))</f>
        <v/>
      </c>
      <c r="AJ10" s="10">
        <f>IF($B10="","",MID($B10,MOD(AJ$7-$B$3+$C10,LEN($B10))+1,1))</f>
        <v/>
      </c>
      <c r="AK10" s="10">
        <f>IF($B10="","",MID($B10,MOD(AK$7-$B$3+$C10,LEN($B10))+1,1))</f>
        <v/>
      </c>
      <c r="AL10" s="10">
        <f>IF($B10="","",MID($B10,MOD(AL$7-$B$3+$C10,LEN($B10))+1,1))</f>
        <v/>
      </c>
      <c r="AM10" s="10">
        <f>IF($B10="","",MID($B10,MOD(AM$7-$B$3+$C10,LEN($B10))+1,1))</f>
        <v/>
      </c>
      <c r="AN10" s="10">
        <f>IF($B10="","",MID($B10,MOD(AN$7-$B$3+$C10,LEN($B10))+1,1))</f>
        <v/>
      </c>
      <c r="AO10" s="10">
        <f>IF($B10="","",MID($B10,MOD(AO$7-$B$3+$C10,LEN($B10))+1,1))</f>
        <v/>
      </c>
      <c r="AP10" s="10">
        <f>IF($B10="","",MID($B10,MOD(AP$7-$B$3+$C10,LEN($B10))+1,1))</f>
        <v/>
      </c>
      <c r="AQ10" s="10">
        <f>IF($B10="","",MID($B10,MOD(AQ$7-$B$3+$C10,LEN($B10))+1,1))</f>
        <v/>
      </c>
      <c r="AR10" s="10">
        <f>IF($B10="","",MID($B10,MOD(AR$7-$B$3+$C10,LEN($B10))+1,1))</f>
        <v/>
      </c>
      <c r="AS10" s="10">
        <f>IF($B10="","",MID($B10,MOD(AS$7-$B$3+$C10,LEN($B10))+1,1))</f>
        <v/>
      </c>
      <c r="AT10" s="10">
        <f>IF($B10="","",MID($B10,MOD(AT$7-$B$3+$C10,LEN($B10))+1,1))</f>
        <v/>
      </c>
      <c r="AU10" s="10">
        <f>IF($B10="","",MID($B10,MOD(AU$7-$B$3+$C10,LEN($B10))+1,1))</f>
        <v/>
      </c>
      <c r="AV10" s="10">
        <f>IF($B10="","",MID($B10,MOD(AV$7-$B$3+$C10,LEN($B10))+1,1))</f>
        <v/>
      </c>
      <c r="AW10" s="10">
        <f>IF($B10="","",MID($B10,MOD(AW$7-$B$3+$C10,LEN($B10))+1,1))</f>
        <v/>
      </c>
      <c r="AX10" s="10">
        <f>IF($B10="","",MID($B10,MOD(AX$7-$B$3+$C10,LEN($B10))+1,1))</f>
        <v/>
      </c>
      <c r="AY10" s="10">
        <f>IF($B10="","",MID($B10,MOD(AY$7-$B$3+$C10,LEN($B10))+1,1))</f>
        <v/>
      </c>
      <c r="AZ10" s="10">
        <f>IF($B10="","",MID($B10,MOD(AZ$7-$B$3+$C10,LEN($B10))+1,1))</f>
        <v/>
      </c>
      <c r="BA10" s="10">
        <f>IF($B10="","",MID($B10,MOD(BA$7-$B$3+$C10,LEN($B10))+1,1))</f>
        <v/>
      </c>
      <c r="BB10" s="10">
        <f>IF($B10="","",MID($B10,MOD(BB$7-$B$3+$C10,LEN($B10))+1,1))</f>
        <v/>
      </c>
      <c r="BC10" s="10">
        <f>IF($B10="","",MID($B10,MOD(BC$7-$B$3+$C10,LEN($B10))+1,1))</f>
        <v/>
      </c>
      <c r="BD10" s="10">
        <f>IF($B10="","",MID($B10,MOD(BD$7-$B$3+$C10,LEN($B10))+1,1))</f>
        <v/>
      </c>
      <c r="BE10" s="10">
        <f>IF($B10="","",MID($B10,MOD(BE$7-$B$3+$C10,LEN($B10))+1,1))</f>
        <v/>
      </c>
      <c r="BF10" s="10">
        <f>IF($B10="","",MID($B10,MOD(BF$7-$B$3+$C10,LEN($B10))+1,1))</f>
        <v/>
      </c>
      <c r="BG10" s="10">
        <f>IF($B10="","",MID($B10,MOD(BG$7-$B$3+$C10,LEN($B10))+1,1))</f>
        <v/>
      </c>
      <c r="BH10" s="11">
        <f>(COUNTIF(D10:J10,"D")+COUNTIF(D10:J10,"N"))*$B$4</f>
        <v/>
      </c>
      <c r="BI10" s="11">
        <f>(COUNTIF(K10:Q10,"D")+COUNTIF(K10:Q10,"N"))*$B$4</f>
        <v/>
      </c>
      <c r="BJ10" s="11">
        <f>(COUNTIF(R10:X10,"D")+COUNTIF(R10:X10,"N"))*$B$4</f>
        <v/>
      </c>
      <c r="BK10" s="11">
        <f>(COUNTIF(Y10:AE10,"D")+COUNTIF(Y10:AE10,"N"))*$B$4</f>
        <v/>
      </c>
      <c r="BL10" s="11">
        <f>(COUNTIF(AF10:AL10,"D")+COUNTIF(AF10:AL10,"N"))*$B$4</f>
        <v/>
      </c>
      <c r="BM10" s="11">
        <f>(COUNTIF(AM10:AS10,"D")+COUNTIF(AM10:AS10,"N"))*$B$4</f>
        <v/>
      </c>
      <c r="BN10" s="11">
        <f>(COUNTIF(AT10:AZ10,"D")+COUNTIF(AT10:AZ10,"N"))*$B$4</f>
        <v/>
      </c>
      <c r="BO10" s="11">
        <f>(COUNTIF(BA10:BG10,"D")+COUNTIF(BA10:BG10,"N"))*$B$4</f>
        <v/>
      </c>
      <c r="BP10" s="11">
        <f>MAX(0,BH10-40)+MAX(0,BI10-40)+MAX(0,BJ10-40)+MAX(0,BK10-40)+MAX(0,BL10-40)+MAX(0,BM10-40)+MAX(0,BN10-40)+MAX(0,BO10-40)</f>
        <v/>
      </c>
    </row>
    <row r="11">
      <c r="A11" s="8" t="inlineStr">
        <is>
          <t>Crew D (nights)</t>
        </is>
      </c>
      <c r="B11" s="9" t="inlineStr">
        <is>
          <t>NNNN----</t>
        </is>
      </c>
      <c r="C11" s="10" t="n">
        <v>4</v>
      </c>
      <c r="D11" s="10">
        <f>IF($B11="","",MID($B11,MOD(D$7-$B$3+$C11,LEN($B11))+1,1))</f>
        <v/>
      </c>
      <c r="E11" s="10">
        <f>IF($B11="","",MID($B11,MOD(E$7-$B$3+$C11,LEN($B11))+1,1))</f>
        <v/>
      </c>
      <c r="F11" s="10">
        <f>IF($B11="","",MID($B11,MOD(F$7-$B$3+$C11,LEN($B11))+1,1))</f>
        <v/>
      </c>
      <c r="G11" s="10">
        <f>IF($B11="","",MID($B11,MOD(G$7-$B$3+$C11,LEN($B11))+1,1))</f>
        <v/>
      </c>
      <c r="H11" s="10">
        <f>IF($B11="","",MID($B11,MOD(H$7-$B$3+$C11,LEN($B11))+1,1))</f>
        <v/>
      </c>
      <c r="I11" s="10">
        <f>IF($B11="","",MID($B11,MOD(I$7-$B$3+$C11,LEN($B11))+1,1))</f>
        <v/>
      </c>
      <c r="J11" s="10">
        <f>IF($B11="","",MID($B11,MOD(J$7-$B$3+$C11,LEN($B11))+1,1))</f>
        <v/>
      </c>
      <c r="K11" s="10">
        <f>IF($B11="","",MID($B11,MOD(K$7-$B$3+$C11,LEN($B11))+1,1))</f>
        <v/>
      </c>
      <c r="L11" s="10">
        <f>IF($B11="","",MID($B11,MOD(L$7-$B$3+$C11,LEN($B11))+1,1))</f>
        <v/>
      </c>
      <c r="M11" s="10">
        <f>IF($B11="","",MID($B11,MOD(M$7-$B$3+$C11,LEN($B11))+1,1))</f>
        <v/>
      </c>
      <c r="N11" s="10">
        <f>IF($B11="","",MID($B11,MOD(N$7-$B$3+$C11,LEN($B11))+1,1))</f>
        <v/>
      </c>
      <c r="O11" s="10">
        <f>IF($B11="","",MID($B11,MOD(O$7-$B$3+$C11,LEN($B11))+1,1))</f>
        <v/>
      </c>
      <c r="P11" s="10">
        <f>IF($B11="","",MID($B11,MOD(P$7-$B$3+$C11,LEN($B11))+1,1))</f>
        <v/>
      </c>
      <c r="Q11" s="10">
        <f>IF($B11="","",MID($B11,MOD(Q$7-$B$3+$C11,LEN($B11))+1,1))</f>
        <v/>
      </c>
      <c r="R11" s="10">
        <f>IF($B11="","",MID($B11,MOD(R$7-$B$3+$C11,LEN($B11))+1,1))</f>
        <v/>
      </c>
      <c r="S11" s="10">
        <f>IF($B11="","",MID($B11,MOD(S$7-$B$3+$C11,LEN($B11))+1,1))</f>
        <v/>
      </c>
      <c r="T11" s="10">
        <f>IF($B11="","",MID($B11,MOD(T$7-$B$3+$C11,LEN($B11))+1,1))</f>
        <v/>
      </c>
      <c r="U11" s="10">
        <f>IF($B11="","",MID($B11,MOD(U$7-$B$3+$C11,LEN($B11))+1,1))</f>
        <v/>
      </c>
      <c r="V11" s="10">
        <f>IF($B11="","",MID($B11,MOD(V$7-$B$3+$C11,LEN($B11))+1,1))</f>
        <v/>
      </c>
      <c r="W11" s="10">
        <f>IF($B11="","",MID($B11,MOD(W$7-$B$3+$C11,LEN($B11))+1,1))</f>
        <v/>
      </c>
      <c r="X11" s="10">
        <f>IF($B11="","",MID($B11,MOD(X$7-$B$3+$C11,LEN($B11))+1,1))</f>
        <v/>
      </c>
      <c r="Y11" s="10">
        <f>IF($B11="","",MID($B11,MOD(Y$7-$B$3+$C11,LEN($B11))+1,1))</f>
        <v/>
      </c>
      <c r="Z11" s="10">
        <f>IF($B11="","",MID($B11,MOD(Z$7-$B$3+$C11,LEN($B11))+1,1))</f>
        <v/>
      </c>
      <c r="AA11" s="10">
        <f>IF($B11="","",MID($B11,MOD(AA$7-$B$3+$C11,LEN($B11))+1,1))</f>
        <v/>
      </c>
      <c r="AB11" s="10">
        <f>IF($B11="","",MID($B11,MOD(AB$7-$B$3+$C11,LEN($B11))+1,1))</f>
        <v/>
      </c>
      <c r="AC11" s="10">
        <f>IF($B11="","",MID($B11,MOD(AC$7-$B$3+$C11,LEN($B11))+1,1))</f>
        <v/>
      </c>
      <c r="AD11" s="10">
        <f>IF($B11="","",MID($B11,MOD(AD$7-$B$3+$C11,LEN($B11))+1,1))</f>
        <v/>
      </c>
      <c r="AE11" s="10">
        <f>IF($B11="","",MID($B11,MOD(AE$7-$B$3+$C11,LEN($B11))+1,1))</f>
        <v/>
      </c>
      <c r="AF11" s="10">
        <f>IF($B11="","",MID($B11,MOD(AF$7-$B$3+$C11,LEN($B11))+1,1))</f>
        <v/>
      </c>
      <c r="AG11" s="10">
        <f>IF($B11="","",MID($B11,MOD(AG$7-$B$3+$C11,LEN($B11))+1,1))</f>
        <v/>
      </c>
      <c r="AH11" s="10">
        <f>IF($B11="","",MID($B11,MOD(AH$7-$B$3+$C11,LEN($B11))+1,1))</f>
        <v/>
      </c>
      <c r="AI11" s="10">
        <f>IF($B11="","",MID($B11,MOD(AI$7-$B$3+$C11,LEN($B11))+1,1))</f>
        <v/>
      </c>
      <c r="AJ11" s="10">
        <f>IF($B11="","",MID($B11,MOD(AJ$7-$B$3+$C11,LEN($B11))+1,1))</f>
        <v/>
      </c>
      <c r="AK11" s="10">
        <f>IF($B11="","",MID($B11,MOD(AK$7-$B$3+$C11,LEN($B11))+1,1))</f>
        <v/>
      </c>
      <c r="AL11" s="10">
        <f>IF($B11="","",MID($B11,MOD(AL$7-$B$3+$C11,LEN($B11))+1,1))</f>
        <v/>
      </c>
      <c r="AM11" s="10">
        <f>IF($B11="","",MID($B11,MOD(AM$7-$B$3+$C11,LEN($B11))+1,1))</f>
        <v/>
      </c>
      <c r="AN11" s="10">
        <f>IF($B11="","",MID($B11,MOD(AN$7-$B$3+$C11,LEN($B11))+1,1))</f>
        <v/>
      </c>
      <c r="AO11" s="10">
        <f>IF($B11="","",MID($B11,MOD(AO$7-$B$3+$C11,LEN($B11))+1,1))</f>
        <v/>
      </c>
      <c r="AP11" s="10">
        <f>IF($B11="","",MID($B11,MOD(AP$7-$B$3+$C11,LEN($B11))+1,1))</f>
        <v/>
      </c>
      <c r="AQ11" s="10">
        <f>IF($B11="","",MID($B11,MOD(AQ$7-$B$3+$C11,LEN($B11))+1,1))</f>
        <v/>
      </c>
      <c r="AR11" s="10">
        <f>IF($B11="","",MID($B11,MOD(AR$7-$B$3+$C11,LEN($B11))+1,1))</f>
        <v/>
      </c>
      <c r="AS11" s="10">
        <f>IF($B11="","",MID($B11,MOD(AS$7-$B$3+$C11,LEN($B11))+1,1))</f>
        <v/>
      </c>
      <c r="AT11" s="10">
        <f>IF($B11="","",MID($B11,MOD(AT$7-$B$3+$C11,LEN($B11))+1,1))</f>
        <v/>
      </c>
      <c r="AU11" s="10">
        <f>IF($B11="","",MID($B11,MOD(AU$7-$B$3+$C11,LEN($B11))+1,1))</f>
        <v/>
      </c>
      <c r="AV11" s="10">
        <f>IF($B11="","",MID($B11,MOD(AV$7-$B$3+$C11,LEN($B11))+1,1))</f>
        <v/>
      </c>
      <c r="AW11" s="10">
        <f>IF($B11="","",MID($B11,MOD(AW$7-$B$3+$C11,LEN($B11))+1,1))</f>
        <v/>
      </c>
      <c r="AX11" s="10">
        <f>IF($B11="","",MID($B11,MOD(AX$7-$B$3+$C11,LEN($B11))+1,1))</f>
        <v/>
      </c>
      <c r="AY11" s="10">
        <f>IF($B11="","",MID($B11,MOD(AY$7-$B$3+$C11,LEN($B11))+1,1))</f>
        <v/>
      </c>
      <c r="AZ11" s="10">
        <f>IF($B11="","",MID($B11,MOD(AZ$7-$B$3+$C11,LEN($B11))+1,1))</f>
        <v/>
      </c>
      <c r="BA11" s="10">
        <f>IF($B11="","",MID($B11,MOD(BA$7-$B$3+$C11,LEN($B11))+1,1))</f>
        <v/>
      </c>
      <c r="BB11" s="10">
        <f>IF($B11="","",MID($B11,MOD(BB$7-$B$3+$C11,LEN($B11))+1,1))</f>
        <v/>
      </c>
      <c r="BC11" s="10">
        <f>IF($B11="","",MID($B11,MOD(BC$7-$B$3+$C11,LEN($B11))+1,1))</f>
        <v/>
      </c>
      <c r="BD11" s="10">
        <f>IF($B11="","",MID($B11,MOD(BD$7-$B$3+$C11,LEN($B11))+1,1))</f>
        <v/>
      </c>
      <c r="BE11" s="10">
        <f>IF($B11="","",MID($B11,MOD(BE$7-$B$3+$C11,LEN($B11))+1,1))</f>
        <v/>
      </c>
      <c r="BF11" s="10">
        <f>IF($B11="","",MID($B11,MOD(BF$7-$B$3+$C11,LEN($B11))+1,1))</f>
        <v/>
      </c>
      <c r="BG11" s="10">
        <f>IF($B11="","",MID($B11,MOD(BG$7-$B$3+$C11,LEN($B11))+1,1))</f>
        <v/>
      </c>
      <c r="BH11" s="11">
        <f>(COUNTIF(D11:J11,"D")+COUNTIF(D11:J11,"N"))*$B$4</f>
        <v/>
      </c>
      <c r="BI11" s="11">
        <f>(COUNTIF(K11:Q11,"D")+COUNTIF(K11:Q11,"N"))*$B$4</f>
        <v/>
      </c>
      <c r="BJ11" s="11">
        <f>(COUNTIF(R11:X11,"D")+COUNTIF(R11:X11,"N"))*$B$4</f>
        <v/>
      </c>
      <c r="BK11" s="11">
        <f>(COUNTIF(Y11:AE11,"D")+COUNTIF(Y11:AE11,"N"))*$B$4</f>
        <v/>
      </c>
      <c r="BL11" s="11">
        <f>(COUNTIF(AF11:AL11,"D")+COUNTIF(AF11:AL11,"N"))*$B$4</f>
        <v/>
      </c>
      <c r="BM11" s="11">
        <f>(COUNTIF(AM11:AS11,"D")+COUNTIF(AM11:AS11,"N"))*$B$4</f>
        <v/>
      </c>
      <c r="BN11" s="11">
        <f>(COUNTIF(AT11:AZ11,"D")+COUNTIF(AT11:AZ11,"N"))*$B$4</f>
        <v/>
      </c>
      <c r="BO11" s="11">
        <f>(COUNTIF(BA11:BG11,"D")+COUNTIF(BA11:BG11,"N"))*$B$4</f>
        <v/>
      </c>
      <c r="BP11" s="11">
        <f>MAX(0,BH11-40)+MAX(0,BI11-40)+MAX(0,BJ11-40)+MAX(0,BK11-40)+MAX(0,BL11-40)+MAX(0,BM11-40)+MAX(0,BN11-40)+MAX(0,BO11-40)</f>
        <v/>
      </c>
    </row>
    <row r="12">
      <c r="A12" s="12" t="inlineStr">
        <is>
          <t>Day shifts working</t>
        </is>
      </c>
      <c r="B12" s="13" t="inlineStr"/>
      <c r="C12" s="13" t="inlineStr"/>
      <c r="D12" s="11">
        <f>COUNTIF(D8:D11,"D")</f>
        <v/>
      </c>
      <c r="E12" s="11">
        <f>COUNTIF(E8:E11,"D")</f>
        <v/>
      </c>
      <c r="F12" s="11">
        <f>COUNTIF(F8:F11,"D")</f>
        <v/>
      </c>
      <c r="G12" s="11">
        <f>COUNTIF(G8:G11,"D")</f>
        <v/>
      </c>
      <c r="H12" s="11">
        <f>COUNTIF(H8:H11,"D")</f>
        <v/>
      </c>
      <c r="I12" s="11">
        <f>COUNTIF(I8:I11,"D")</f>
        <v/>
      </c>
      <c r="J12" s="11">
        <f>COUNTIF(J8:J11,"D")</f>
        <v/>
      </c>
      <c r="K12" s="11">
        <f>COUNTIF(K8:K11,"D")</f>
        <v/>
      </c>
      <c r="L12" s="11">
        <f>COUNTIF(L8:L11,"D")</f>
        <v/>
      </c>
      <c r="M12" s="11">
        <f>COUNTIF(M8:M11,"D")</f>
        <v/>
      </c>
      <c r="N12" s="11">
        <f>COUNTIF(N8:N11,"D")</f>
        <v/>
      </c>
      <c r="O12" s="11">
        <f>COUNTIF(O8:O11,"D")</f>
        <v/>
      </c>
      <c r="P12" s="11">
        <f>COUNTIF(P8:P11,"D")</f>
        <v/>
      </c>
      <c r="Q12" s="11">
        <f>COUNTIF(Q8:Q11,"D")</f>
        <v/>
      </c>
      <c r="R12" s="11">
        <f>COUNTIF(R8:R11,"D")</f>
        <v/>
      </c>
      <c r="S12" s="11">
        <f>COUNTIF(S8:S11,"D")</f>
        <v/>
      </c>
      <c r="T12" s="11">
        <f>COUNTIF(T8:T11,"D")</f>
        <v/>
      </c>
      <c r="U12" s="11">
        <f>COUNTIF(U8:U11,"D")</f>
        <v/>
      </c>
      <c r="V12" s="11">
        <f>COUNTIF(V8:V11,"D")</f>
        <v/>
      </c>
      <c r="W12" s="11">
        <f>COUNTIF(W8:W11,"D")</f>
        <v/>
      </c>
      <c r="X12" s="11">
        <f>COUNTIF(X8:X11,"D")</f>
        <v/>
      </c>
      <c r="Y12" s="11">
        <f>COUNTIF(Y8:Y11,"D")</f>
        <v/>
      </c>
      <c r="Z12" s="11">
        <f>COUNTIF(Z8:Z11,"D")</f>
        <v/>
      </c>
      <c r="AA12" s="11">
        <f>COUNTIF(AA8:AA11,"D")</f>
        <v/>
      </c>
      <c r="AB12" s="11">
        <f>COUNTIF(AB8:AB11,"D")</f>
        <v/>
      </c>
      <c r="AC12" s="11">
        <f>COUNTIF(AC8:AC11,"D")</f>
        <v/>
      </c>
      <c r="AD12" s="11">
        <f>COUNTIF(AD8:AD11,"D")</f>
        <v/>
      </c>
      <c r="AE12" s="11">
        <f>COUNTIF(AE8:AE11,"D")</f>
        <v/>
      </c>
      <c r="AF12" s="11">
        <f>COUNTIF(AF8:AF11,"D")</f>
        <v/>
      </c>
      <c r="AG12" s="11">
        <f>COUNTIF(AG8:AG11,"D")</f>
        <v/>
      </c>
      <c r="AH12" s="11">
        <f>COUNTIF(AH8:AH11,"D")</f>
        <v/>
      </c>
      <c r="AI12" s="11">
        <f>COUNTIF(AI8:AI11,"D")</f>
        <v/>
      </c>
      <c r="AJ12" s="11">
        <f>COUNTIF(AJ8:AJ11,"D")</f>
        <v/>
      </c>
      <c r="AK12" s="11">
        <f>COUNTIF(AK8:AK11,"D")</f>
        <v/>
      </c>
      <c r="AL12" s="11">
        <f>COUNTIF(AL8:AL11,"D")</f>
        <v/>
      </c>
      <c r="AM12" s="11">
        <f>COUNTIF(AM8:AM11,"D")</f>
        <v/>
      </c>
      <c r="AN12" s="11">
        <f>COUNTIF(AN8:AN11,"D")</f>
        <v/>
      </c>
      <c r="AO12" s="11">
        <f>COUNTIF(AO8:AO11,"D")</f>
        <v/>
      </c>
      <c r="AP12" s="11">
        <f>COUNTIF(AP8:AP11,"D")</f>
        <v/>
      </c>
      <c r="AQ12" s="11">
        <f>COUNTIF(AQ8:AQ11,"D")</f>
        <v/>
      </c>
      <c r="AR12" s="11">
        <f>COUNTIF(AR8:AR11,"D")</f>
        <v/>
      </c>
      <c r="AS12" s="11">
        <f>COUNTIF(AS8:AS11,"D")</f>
        <v/>
      </c>
      <c r="AT12" s="11">
        <f>COUNTIF(AT8:AT11,"D")</f>
        <v/>
      </c>
      <c r="AU12" s="11">
        <f>COUNTIF(AU8:AU11,"D")</f>
        <v/>
      </c>
      <c r="AV12" s="11">
        <f>COUNTIF(AV8:AV11,"D")</f>
        <v/>
      </c>
      <c r="AW12" s="11">
        <f>COUNTIF(AW8:AW11,"D")</f>
        <v/>
      </c>
      <c r="AX12" s="11">
        <f>COUNTIF(AX8:AX11,"D")</f>
        <v/>
      </c>
      <c r="AY12" s="11">
        <f>COUNTIF(AY8:AY11,"D")</f>
        <v/>
      </c>
      <c r="AZ12" s="11">
        <f>COUNTIF(AZ8:AZ11,"D")</f>
        <v/>
      </c>
      <c r="BA12" s="11">
        <f>COUNTIF(BA8:BA11,"D")</f>
        <v/>
      </c>
      <c r="BB12" s="11">
        <f>COUNTIF(BB8:BB11,"D")</f>
        <v/>
      </c>
      <c r="BC12" s="11">
        <f>COUNTIF(BC8:BC11,"D")</f>
        <v/>
      </c>
      <c r="BD12" s="11">
        <f>COUNTIF(BD8:BD11,"D")</f>
        <v/>
      </c>
      <c r="BE12" s="11">
        <f>COUNTIF(BE8:BE11,"D")</f>
        <v/>
      </c>
      <c r="BF12" s="11">
        <f>COUNTIF(BF8:BF11,"D")</f>
        <v/>
      </c>
      <c r="BG12" s="11">
        <f>COUNTIF(BG8:BG11,"D")</f>
        <v/>
      </c>
    </row>
    <row r="13">
      <c r="A13" s="12" t="inlineStr">
        <is>
          <t>Night shifts working</t>
        </is>
      </c>
      <c r="B13" s="13" t="inlineStr"/>
      <c r="C13" s="13" t="inlineStr"/>
      <c r="D13" s="11">
        <f>COUNTIF(D8:D11,"N")</f>
        <v/>
      </c>
      <c r="E13" s="11">
        <f>COUNTIF(E8:E11,"N")</f>
        <v/>
      </c>
      <c r="F13" s="11">
        <f>COUNTIF(F8:F11,"N")</f>
        <v/>
      </c>
      <c r="G13" s="11">
        <f>COUNTIF(G8:G11,"N")</f>
        <v/>
      </c>
      <c r="H13" s="11">
        <f>COUNTIF(H8:H11,"N")</f>
        <v/>
      </c>
      <c r="I13" s="11">
        <f>COUNTIF(I8:I11,"N")</f>
        <v/>
      </c>
      <c r="J13" s="11">
        <f>COUNTIF(J8:J11,"N")</f>
        <v/>
      </c>
      <c r="K13" s="11">
        <f>COUNTIF(K8:K11,"N")</f>
        <v/>
      </c>
      <c r="L13" s="11">
        <f>COUNTIF(L8:L11,"N")</f>
        <v/>
      </c>
      <c r="M13" s="11">
        <f>COUNTIF(M8:M11,"N")</f>
        <v/>
      </c>
      <c r="N13" s="11">
        <f>COUNTIF(N8:N11,"N")</f>
        <v/>
      </c>
      <c r="O13" s="11">
        <f>COUNTIF(O8:O11,"N")</f>
        <v/>
      </c>
      <c r="P13" s="11">
        <f>COUNTIF(P8:P11,"N")</f>
        <v/>
      </c>
      <c r="Q13" s="11">
        <f>COUNTIF(Q8:Q11,"N")</f>
        <v/>
      </c>
      <c r="R13" s="11">
        <f>COUNTIF(R8:R11,"N")</f>
        <v/>
      </c>
      <c r="S13" s="11">
        <f>COUNTIF(S8:S11,"N")</f>
        <v/>
      </c>
      <c r="T13" s="11">
        <f>COUNTIF(T8:T11,"N")</f>
        <v/>
      </c>
      <c r="U13" s="11">
        <f>COUNTIF(U8:U11,"N")</f>
        <v/>
      </c>
      <c r="V13" s="11">
        <f>COUNTIF(V8:V11,"N")</f>
        <v/>
      </c>
      <c r="W13" s="11">
        <f>COUNTIF(W8:W11,"N")</f>
        <v/>
      </c>
      <c r="X13" s="11">
        <f>COUNTIF(X8:X11,"N")</f>
        <v/>
      </c>
      <c r="Y13" s="11">
        <f>COUNTIF(Y8:Y11,"N")</f>
        <v/>
      </c>
      <c r="Z13" s="11">
        <f>COUNTIF(Z8:Z11,"N")</f>
        <v/>
      </c>
      <c r="AA13" s="11">
        <f>COUNTIF(AA8:AA11,"N")</f>
        <v/>
      </c>
      <c r="AB13" s="11">
        <f>COUNTIF(AB8:AB11,"N")</f>
        <v/>
      </c>
      <c r="AC13" s="11">
        <f>COUNTIF(AC8:AC11,"N")</f>
        <v/>
      </c>
      <c r="AD13" s="11">
        <f>COUNTIF(AD8:AD11,"N")</f>
        <v/>
      </c>
      <c r="AE13" s="11">
        <f>COUNTIF(AE8:AE11,"N")</f>
        <v/>
      </c>
      <c r="AF13" s="11">
        <f>COUNTIF(AF8:AF11,"N")</f>
        <v/>
      </c>
      <c r="AG13" s="11">
        <f>COUNTIF(AG8:AG11,"N")</f>
        <v/>
      </c>
      <c r="AH13" s="11">
        <f>COUNTIF(AH8:AH11,"N")</f>
        <v/>
      </c>
      <c r="AI13" s="11">
        <f>COUNTIF(AI8:AI11,"N")</f>
        <v/>
      </c>
      <c r="AJ13" s="11">
        <f>COUNTIF(AJ8:AJ11,"N")</f>
        <v/>
      </c>
      <c r="AK13" s="11">
        <f>COUNTIF(AK8:AK11,"N")</f>
        <v/>
      </c>
      <c r="AL13" s="11">
        <f>COUNTIF(AL8:AL11,"N")</f>
        <v/>
      </c>
      <c r="AM13" s="11">
        <f>COUNTIF(AM8:AM11,"N")</f>
        <v/>
      </c>
      <c r="AN13" s="11">
        <f>COUNTIF(AN8:AN11,"N")</f>
        <v/>
      </c>
      <c r="AO13" s="11">
        <f>COUNTIF(AO8:AO11,"N")</f>
        <v/>
      </c>
      <c r="AP13" s="11">
        <f>COUNTIF(AP8:AP11,"N")</f>
        <v/>
      </c>
      <c r="AQ13" s="11">
        <f>COUNTIF(AQ8:AQ11,"N")</f>
        <v/>
      </c>
      <c r="AR13" s="11">
        <f>COUNTIF(AR8:AR11,"N")</f>
        <v/>
      </c>
      <c r="AS13" s="11">
        <f>COUNTIF(AS8:AS11,"N")</f>
        <v/>
      </c>
      <c r="AT13" s="11">
        <f>COUNTIF(AT8:AT11,"N")</f>
        <v/>
      </c>
      <c r="AU13" s="11">
        <f>COUNTIF(AU8:AU11,"N")</f>
        <v/>
      </c>
      <c r="AV13" s="11">
        <f>COUNTIF(AV8:AV11,"N")</f>
        <v/>
      </c>
      <c r="AW13" s="11">
        <f>COUNTIF(AW8:AW11,"N")</f>
        <v/>
      </c>
      <c r="AX13" s="11">
        <f>COUNTIF(AX8:AX11,"N")</f>
        <v/>
      </c>
      <c r="AY13" s="11">
        <f>COUNTIF(AY8:AY11,"N")</f>
        <v/>
      </c>
      <c r="AZ13" s="11">
        <f>COUNTIF(AZ8:AZ11,"N")</f>
        <v/>
      </c>
      <c r="BA13" s="11">
        <f>COUNTIF(BA8:BA11,"N")</f>
        <v/>
      </c>
      <c r="BB13" s="11">
        <f>COUNTIF(BB8:BB11,"N")</f>
        <v/>
      </c>
      <c r="BC13" s="11">
        <f>COUNTIF(BC8:BC11,"N")</f>
        <v/>
      </c>
      <c r="BD13" s="11">
        <f>COUNTIF(BD8:BD11,"N")</f>
        <v/>
      </c>
      <c r="BE13" s="11">
        <f>COUNTIF(BE8:BE11,"N")</f>
        <v/>
      </c>
      <c r="BF13" s="11">
        <f>COUNTIF(BF8:BF11,"N")</f>
        <v/>
      </c>
      <c r="BG13" s="11">
        <f>COUNTIF(BG8:BG11,"N")</f>
        <v/>
      </c>
    </row>
    <row r="15">
      <c r="A15" s="14" t="inlineStr">
        <is>
          <t>D = day shift, N = night shift, - = off. The 8-day cycle does not line up with a 7-day week, so a crew works 48 hours some weeks and 36 in others (42 a week on average). Night shifts are shown on the day they start.</t>
        </is>
      </c>
    </row>
    <row r="17">
      <c r="A17" s="15" t="inlineStr">
        <is>
          <t>Free template from workzenly.com</t>
        </is>
      </c>
    </row>
  </sheetData>
  <conditionalFormatting sqref="D8:BG11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2026-11-07T10:33:08Z</dcterms:created>
  <dcterms:modified xmlns:dcterms="http://purl.org/dc/terms/" xmlns:xsi="http://www.w3.org/2001/XMLSchema-instance" xsi:type="dcterms:W3CDTF">2026-11-07T10:33:08Z</dcterms:modified>
</cp:coreProperties>
</file>